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cinetzki\Desktop\"/>
    </mc:Choice>
  </mc:AlternateContent>
  <xr:revisionPtr revIDLastSave="0" documentId="8_{3AF4044A-16D7-424A-8B41-98BC30C46BFA}" xr6:coauthVersionLast="34" xr6:coauthVersionMax="34" xr10:uidLastSave="{00000000-0000-0000-0000-000000000000}"/>
  <bookViews>
    <workbookView xWindow="0" yWindow="0" windowWidth="13950" windowHeight="8385" xr2:uid="{2226CD38-9183-4E35-ABB7-58912C27866B}"/>
  </bookViews>
  <sheets>
    <sheet name="Gray" sheetId="1" r:id="rId1"/>
    <sheet name="Silver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2" l="1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B1" i="2"/>
  <c r="A1" i="2"/>
  <c r="A1" i="1" l="1"/>
  <c r="B1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109B-1D69-4859-8627-3A845822B378}">
  <dimension ref="A1:B189"/>
  <sheetViews>
    <sheetView tabSelected="1" workbookViewId="0">
      <selection activeCell="G13" sqref="G12:G13"/>
    </sheetView>
  </sheetViews>
  <sheetFormatPr baseColWidth="10" defaultRowHeight="15" x14ac:dyDescent="0.25"/>
  <cols>
    <col min="1" max="1" width="30" bestFit="1" customWidth="1"/>
  </cols>
  <sheetData>
    <row r="1" spans="1:2" x14ac:dyDescent="0.25">
      <c r="A1" s="1" t="str">
        <f>"Matchcode"</f>
        <v>Matchcode</v>
      </c>
      <c r="B1" s="1" t="str">
        <f>"Seriennummer"</f>
        <v>Seriennummer</v>
      </c>
    </row>
    <row r="2" spans="1:2" x14ac:dyDescent="0.25">
      <c r="A2" t="str">
        <f t="shared" ref="A2:A33" si="0">"Apple iPhone X 64GB Space Grey"</f>
        <v>Apple iPhone X 64GB Space Grey</v>
      </c>
      <c r="B2" t="str">
        <f>"354859091587213"</f>
        <v>354859091587213</v>
      </c>
    </row>
    <row r="3" spans="1:2" x14ac:dyDescent="0.25">
      <c r="A3" t="str">
        <f t="shared" si="0"/>
        <v>Apple iPhone X 64GB Space Grey</v>
      </c>
      <c r="B3" t="str">
        <f>"354859091625062"</f>
        <v>354859091625062</v>
      </c>
    </row>
    <row r="4" spans="1:2" x14ac:dyDescent="0.25">
      <c r="A4" t="str">
        <f t="shared" si="0"/>
        <v>Apple iPhone X 64GB Space Grey</v>
      </c>
      <c r="B4" t="str">
        <f>"354859091644675"</f>
        <v>354859091644675</v>
      </c>
    </row>
    <row r="5" spans="1:2" x14ac:dyDescent="0.25">
      <c r="A5" t="str">
        <f t="shared" si="0"/>
        <v>Apple iPhone X 64GB Space Grey</v>
      </c>
      <c r="B5" t="str">
        <f>"354859091704727"</f>
        <v>354859091704727</v>
      </c>
    </row>
    <row r="6" spans="1:2" x14ac:dyDescent="0.25">
      <c r="A6" t="str">
        <f t="shared" si="0"/>
        <v>Apple iPhone X 64GB Space Grey</v>
      </c>
      <c r="B6" t="str">
        <f>"354859092066084"</f>
        <v>354859092066084</v>
      </c>
    </row>
    <row r="7" spans="1:2" x14ac:dyDescent="0.25">
      <c r="A7" t="str">
        <f t="shared" si="0"/>
        <v>Apple iPhone X 64GB Space Grey</v>
      </c>
      <c r="B7" t="str">
        <f>"354859092105635"</f>
        <v>354859092105635</v>
      </c>
    </row>
    <row r="8" spans="1:2" x14ac:dyDescent="0.25">
      <c r="A8" t="str">
        <f t="shared" si="0"/>
        <v>Apple iPhone X 64GB Space Grey</v>
      </c>
      <c r="B8" t="str">
        <f>"354859092123711"</f>
        <v>354859092123711</v>
      </c>
    </row>
    <row r="9" spans="1:2" x14ac:dyDescent="0.25">
      <c r="A9" t="str">
        <f t="shared" si="0"/>
        <v>Apple iPhone X 64GB Space Grey</v>
      </c>
      <c r="B9" t="str">
        <f>"354859092124974"</f>
        <v>354859092124974</v>
      </c>
    </row>
    <row r="10" spans="1:2" x14ac:dyDescent="0.25">
      <c r="A10" t="str">
        <f t="shared" si="0"/>
        <v>Apple iPhone X 64GB Space Grey</v>
      </c>
      <c r="B10" t="str">
        <f>"354859092166686"</f>
        <v>354859092166686</v>
      </c>
    </row>
    <row r="11" spans="1:2" x14ac:dyDescent="0.25">
      <c r="A11" t="str">
        <f t="shared" si="0"/>
        <v>Apple iPhone X 64GB Space Grey</v>
      </c>
      <c r="B11" t="str">
        <f>"354860091504281"</f>
        <v>354860091504281</v>
      </c>
    </row>
    <row r="12" spans="1:2" x14ac:dyDescent="0.25">
      <c r="A12" t="str">
        <f t="shared" si="0"/>
        <v>Apple iPhone X 64GB Space Grey</v>
      </c>
      <c r="B12" t="str">
        <f>"354860091504984"</f>
        <v>354860091504984</v>
      </c>
    </row>
    <row r="13" spans="1:2" x14ac:dyDescent="0.25">
      <c r="A13" t="str">
        <f t="shared" si="0"/>
        <v>Apple iPhone X 64GB Space Grey</v>
      </c>
      <c r="B13" t="str">
        <f>"354860091540574"</f>
        <v>354860091540574</v>
      </c>
    </row>
    <row r="14" spans="1:2" x14ac:dyDescent="0.25">
      <c r="A14" t="str">
        <f t="shared" si="0"/>
        <v>Apple iPhone X 64GB Space Grey</v>
      </c>
      <c r="B14" t="str">
        <f>"354860091565837"</f>
        <v>354860091565837</v>
      </c>
    </row>
    <row r="15" spans="1:2" x14ac:dyDescent="0.25">
      <c r="A15" t="str">
        <f t="shared" si="0"/>
        <v>Apple iPhone X 64GB Space Grey</v>
      </c>
      <c r="B15" t="str">
        <f>"354860091566066"</f>
        <v>354860091566066</v>
      </c>
    </row>
    <row r="16" spans="1:2" x14ac:dyDescent="0.25">
      <c r="A16" t="str">
        <f t="shared" si="0"/>
        <v>Apple iPhone X 64GB Space Grey</v>
      </c>
      <c r="B16" t="str">
        <f>"354860091621424"</f>
        <v>354860091621424</v>
      </c>
    </row>
    <row r="17" spans="1:2" x14ac:dyDescent="0.25">
      <c r="A17" t="str">
        <f t="shared" si="0"/>
        <v>Apple iPhone X 64GB Space Grey</v>
      </c>
      <c r="B17" t="str">
        <f>"354860091648997"</f>
        <v>354860091648997</v>
      </c>
    </row>
    <row r="18" spans="1:2" x14ac:dyDescent="0.25">
      <c r="A18" t="str">
        <f t="shared" si="0"/>
        <v>Apple iPhone X 64GB Space Grey</v>
      </c>
      <c r="B18" t="str">
        <f>"354860091679950"</f>
        <v>354860091679950</v>
      </c>
    </row>
    <row r="19" spans="1:2" x14ac:dyDescent="0.25">
      <c r="A19" t="str">
        <f t="shared" si="0"/>
        <v>Apple iPhone X 64GB Space Grey</v>
      </c>
      <c r="B19" t="str">
        <f>"354860091693217"</f>
        <v>354860091693217</v>
      </c>
    </row>
    <row r="20" spans="1:2" x14ac:dyDescent="0.25">
      <c r="A20" t="str">
        <f t="shared" si="0"/>
        <v>Apple iPhone X 64GB Space Grey</v>
      </c>
      <c r="B20" t="str">
        <f>"354861091287752"</f>
        <v>354861091287752</v>
      </c>
    </row>
    <row r="21" spans="1:2" x14ac:dyDescent="0.25">
      <c r="A21" t="str">
        <f t="shared" si="0"/>
        <v>Apple iPhone X 64GB Space Grey</v>
      </c>
      <c r="B21" t="str">
        <f>"354861091305885"</f>
        <v>354861091305885</v>
      </c>
    </row>
    <row r="22" spans="1:2" x14ac:dyDescent="0.25">
      <c r="A22" t="str">
        <f t="shared" si="0"/>
        <v>Apple iPhone X 64GB Space Grey</v>
      </c>
      <c r="B22" t="str">
        <f>"354861091331444"</f>
        <v>354861091331444</v>
      </c>
    </row>
    <row r="23" spans="1:2" x14ac:dyDescent="0.25">
      <c r="A23" t="str">
        <f t="shared" si="0"/>
        <v>Apple iPhone X 64GB Space Grey</v>
      </c>
      <c r="B23" t="str">
        <f>"354861091338571"</f>
        <v>354861091338571</v>
      </c>
    </row>
    <row r="24" spans="1:2" x14ac:dyDescent="0.25">
      <c r="A24" t="str">
        <f t="shared" si="0"/>
        <v>Apple iPhone X 64GB Space Grey</v>
      </c>
      <c r="B24" t="str">
        <f>"354861091377967"</f>
        <v>354861091377967</v>
      </c>
    </row>
    <row r="25" spans="1:2" x14ac:dyDescent="0.25">
      <c r="A25" t="str">
        <f t="shared" si="0"/>
        <v>Apple iPhone X 64GB Space Grey</v>
      </c>
      <c r="B25" t="str">
        <f>"354861091433273"</f>
        <v>354861091433273</v>
      </c>
    </row>
    <row r="26" spans="1:2" x14ac:dyDescent="0.25">
      <c r="A26" t="str">
        <f t="shared" si="0"/>
        <v>Apple iPhone X 64GB Space Grey</v>
      </c>
      <c r="B26" t="str">
        <f>"354861091470002"</f>
        <v>354861091470002</v>
      </c>
    </row>
    <row r="27" spans="1:2" x14ac:dyDescent="0.25">
      <c r="A27" t="str">
        <f t="shared" si="0"/>
        <v>Apple iPhone X 64GB Space Grey</v>
      </c>
      <c r="B27" t="str">
        <f>"354861091474384"</f>
        <v>354861091474384</v>
      </c>
    </row>
    <row r="28" spans="1:2" x14ac:dyDescent="0.25">
      <c r="A28" t="str">
        <f t="shared" si="0"/>
        <v>Apple iPhone X 64GB Space Grey</v>
      </c>
      <c r="B28" t="str">
        <f>"354861091481470"</f>
        <v>354861091481470</v>
      </c>
    </row>
    <row r="29" spans="1:2" x14ac:dyDescent="0.25">
      <c r="A29" t="str">
        <f t="shared" si="0"/>
        <v>Apple iPhone X 64GB Space Grey</v>
      </c>
      <c r="B29" t="str">
        <f>"354861091496577"</f>
        <v>354861091496577</v>
      </c>
    </row>
    <row r="30" spans="1:2" x14ac:dyDescent="0.25">
      <c r="A30" t="str">
        <f t="shared" si="0"/>
        <v>Apple iPhone X 64GB Space Grey</v>
      </c>
      <c r="B30" t="str">
        <f>"354861091504305"</f>
        <v>354861091504305</v>
      </c>
    </row>
    <row r="31" spans="1:2" x14ac:dyDescent="0.25">
      <c r="A31" t="str">
        <f t="shared" si="0"/>
        <v>Apple iPhone X 64GB Space Grey</v>
      </c>
      <c r="B31" t="str">
        <f>"354861091524154"</f>
        <v>354861091524154</v>
      </c>
    </row>
    <row r="32" spans="1:2" x14ac:dyDescent="0.25">
      <c r="A32" t="str">
        <f t="shared" si="0"/>
        <v>Apple iPhone X 64GB Space Grey</v>
      </c>
      <c r="B32" t="str">
        <f>"354861091526134"</f>
        <v>354861091526134</v>
      </c>
    </row>
    <row r="33" spans="1:2" x14ac:dyDescent="0.25">
      <c r="A33" t="str">
        <f t="shared" si="0"/>
        <v>Apple iPhone X 64GB Space Grey</v>
      </c>
      <c r="B33" t="str">
        <f>"354861091534419"</f>
        <v>354861091534419</v>
      </c>
    </row>
    <row r="34" spans="1:2" x14ac:dyDescent="0.25">
      <c r="A34" t="str">
        <f t="shared" ref="A34:A65" si="1">"Apple iPhone X 64GB Space Grey"</f>
        <v>Apple iPhone X 64GB Space Grey</v>
      </c>
      <c r="B34" t="str">
        <f>"354861091559739"</f>
        <v>354861091559739</v>
      </c>
    </row>
    <row r="35" spans="1:2" x14ac:dyDescent="0.25">
      <c r="A35" t="str">
        <f t="shared" si="1"/>
        <v>Apple iPhone X 64GB Space Grey</v>
      </c>
      <c r="B35" t="str">
        <f>"354861091567716"</f>
        <v>354861091567716</v>
      </c>
    </row>
    <row r="36" spans="1:2" x14ac:dyDescent="0.25">
      <c r="A36" t="str">
        <f t="shared" si="1"/>
        <v>Apple iPhone X 64GB Space Grey</v>
      </c>
      <c r="B36" t="str">
        <f>"354861091573342"</f>
        <v>354861091573342</v>
      </c>
    </row>
    <row r="37" spans="1:2" x14ac:dyDescent="0.25">
      <c r="A37" t="str">
        <f t="shared" si="1"/>
        <v>Apple iPhone X 64GB Space Grey</v>
      </c>
      <c r="B37" t="str">
        <f>"354861091580297"</f>
        <v>354861091580297</v>
      </c>
    </row>
    <row r="38" spans="1:2" x14ac:dyDescent="0.25">
      <c r="A38" t="str">
        <f t="shared" si="1"/>
        <v>Apple iPhone X 64GB Space Grey</v>
      </c>
      <c r="B38" t="str">
        <f>"354861091648631"</f>
        <v>354861091648631</v>
      </c>
    </row>
    <row r="39" spans="1:2" x14ac:dyDescent="0.25">
      <c r="A39" t="str">
        <f t="shared" si="1"/>
        <v>Apple iPhone X 64GB Space Grey</v>
      </c>
      <c r="B39" t="str">
        <f>"354861091668621"</f>
        <v>354861091668621</v>
      </c>
    </row>
    <row r="40" spans="1:2" x14ac:dyDescent="0.25">
      <c r="A40" t="str">
        <f t="shared" si="1"/>
        <v>Apple iPhone X 64GB Space Grey</v>
      </c>
      <c r="B40" t="str">
        <f>"354862091237318"</f>
        <v>354862091237318</v>
      </c>
    </row>
    <row r="41" spans="1:2" x14ac:dyDescent="0.25">
      <c r="A41" t="str">
        <f t="shared" si="1"/>
        <v>Apple iPhone X 64GB Space Grey</v>
      </c>
      <c r="B41" t="str">
        <f>"354862091290515"</f>
        <v>354862091290515</v>
      </c>
    </row>
    <row r="42" spans="1:2" x14ac:dyDescent="0.25">
      <c r="A42" t="str">
        <f t="shared" si="1"/>
        <v>Apple iPhone X 64GB Space Grey</v>
      </c>
      <c r="B42" t="str">
        <f>"354862091709167"</f>
        <v>354862091709167</v>
      </c>
    </row>
    <row r="43" spans="1:2" x14ac:dyDescent="0.25">
      <c r="A43" t="str">
        <f t="shared" si="1"/>
        <v>Apple iPhone X 64GB Space Grey</v>
      </c>
      <c r="B43" t="str">
        <f>"354862091841911"</f>
        <v>354862091841911</v>
      </c>
    </row>
    <row r="44" spans="1:2" x14ac:dyDescent="0.25">
      <c r="A44" t="str">
        <f t="shared" si="1"/>
        <v>Apple iPhone X 64GB Space Grey</v>
      </c>
      <c r="B44" t="str">
        <f>"354862091884382"</f>
        <v>354862091884382</v>
      </c>
    </row>
    <row r="45" spans="1:2" x14ac:dyDescent="0.25">
      <c r="A45" t="str">
        <f t="shared" si="1"/>
        <v>Apple iPhone X 64GB Space Grey</v>
      </c>
      <c r="B45" t="str">
        <f>"354863091339716"</f>
        <v>354863091339716</v>
      </c>
    </row>
    <row r="46" spans="1:2" x14ac:dyDescent="0.25">
      <c r="A46" t="str">
        <f t="shared" si="1"/>
        <v>Apple iPhone X 64GB Space Grey</v>
      </c>
      <c r="B46" t="str">
        <f>"354863091347693"</f>
        <v>354863091347693</v>
      </c>
    </row>
    <row r="47" spans="1:2" x14ac:dyDescent="0.25">
      <c r="A47" t="str">
        <f t="shared" si="1"/>
        <v>Apple iPhone X 64GB Space Grey</v>
      </c>
      <c r="B47" t="str">
        <f>"354863091383797"</f>
        <v>354863091383797</v>
      </c>
    </row>
    <row r="48" spans="1:2" x14ac:dyDescent="0.25">
      <c r="A48" t="str">
        <f t="shared" si="1"/>
        <v>Apple iPhone X 64GB Space Grey</v>
      </c>
      <c r="B48" t="str">
        <f>"354864090970543"</f>
        <v>354864090970543</v>
      </c>
    </row>
    <row r="49" spans="1:2" x14ac:dyDescent="0.25">
      <c r="A49" t="str">
        <f t="shared" si="1"/>
        <v>Apple iPhone X 64GB Space Grey</v>
      </c>
      <c r="B49" t="str">
        <f>"354864091197609"</f>
        <v>354864091197609</v>
      </c>
    </row>
    <row r="50" spans="1:2" x14ac:dyDescent="0.25">
      <c r="A50" t="str">
        <f t="shared" si="1"/>
        <v>Apple iPhone X 64GB Space Grey</v>
      </c>
      <c r="B50" t="str">
        <f>"354864091233073"</f>
        <v>354864091233073</v>
      </c>
    </row>
    <row r="51" spans="1:2" x14ac:dyDescent="0.25">
      <c r="A51" t="str">
        <f t="shared" si="1"/>
        <v>Apple iPhone X 64GB Space Grey</v>
      </c>
      <c r="B51" t="str">
        <f>"354864091374166"</f>
        <v>354864091374166</v>
      </c>
    </row>
    <row r="52" spans="1:2" x14ac:dyDescent="0.25">
      <c r="A52" t="str">
        <f t="shared" si="1"/>
        <v>Apple iPhone X 64GB Space Grey</v>
      </c>
      <c r="B52" t="str">
        <f>"354864091431768"</f>
        <v>354864091431768</v>
      </c>
    </row>
    <row r="53" spans="1:2" x14ac:dyDescent="0.25">
      <c r="A53" t="str">
        <f t="shared" si="1"/>
        <v>Apple iPhone X 64GB Space Grey</v>
      </c>
      <c r="B53" t="str">
        <f>"354865091270064"</f>
        <v>354865091270064</v>
      </c>
    </row>
    <row r="54" spans="1:2" x14ac:dyDescent="0.25">
      <c r="A54" t="str">
        <f t="shared" si="1"/>
        <v>Apple iPhone X 64GB Space Grey</v>
      </c>
      <c r="B54" t="str">
        <f>"354865091456416"</f>
        <v>354865091456416</v>
      </c>
    </row>
    <row r="55" spans="1:2" x14ac:dyDescent="0.25">
      <c r="A55" t="str">
        <f t="shared" si="1"/>
        <v>Apple iPhone X 64GB Space Grey</v>
      </c>
      <c r="B55" t="str">
        <f>"354865091512879"</f>
        <v>354865091512879</v>
      </c>
    </row>
    <row r="56" spans="1:2" x14ac:dyDescent="0.25">
      <c r="A56" t="str">
        <f t="shared" si="1"/>
        <v>Apple iPhone X 64GB Space Grey</v>
      </c>
      <c r="B56" t="str">
        <f>"354865091647543"</f>
        <v>354865091647543</v>
      </c>
    </row>
    <row r="57" spans="1:2" x14ac:dyDescent="0.25">
      <c r="A57" t="str">
        <f t="shared" si="1"/>
        <v>Apple iPhone X 64GB Space Grey</v>
      </c>
      <c r="B57" t="str">
        <f>"354865091723443"</f>
        <v>354865091723443</v>
      </c>
    </row>
    <row r="58" spans="1:2" x14ac:dyDescent="0.25">
      <c r="A58" t="str">
        <f t="shared" si="1"/>
        <v>Apple iPhone X 64GB Space Grey</v>
      </c>
      <c r="B58" t="str">
        <f>"354865091790970"</f>
        <v>354865091790970</v>
      </c>
    </row>
    <row r="59" spans="1:2" x14ac:dyDescent="0.25">
      <c r="A59" t="str">
        <f t="shared" si="1"/>
        <v>Apple iPhone X 64GB Space Grey</v>
      </c>
      <c r="B59" t="str">
        <f>"354865091813749"</f>
        <v>354865091813749</v>
      </c>
    </row>
    <row r="60" spans="1:2" x14ac:dyDescent="0.25">
      <c r="A60" t="str">
        <f t="shared" si="1"/>
        <v>Apple iPhone X 64GB Space Grey</v>
      </c>
      <c r="B60" t="str">
        <f>"354865091825859"</f>
        <v>354865091825859</v>
      </c>
    </row>
    <row r="61" spans="1:2" x14ac:dyDescent="0.25">
      <c r="A61" t="str">
        <f t="shared" si="1"/>
        <v>Apple iPhone X 64GB Space Grey</v>
      </c>
      <c r="B61" t="str">
        <f>"354865091882439"</f>
        <v>354865091882439</v>
      </c>
    </row>
    <row r="62" spans="1:2" x14ac:dyDescent="0.25">
      <c r="A62" t="str">
        <f t="shared" si="1"/>
        <v>Apple iPhone X 64GB Space Grey</v>
      </c>
      <c r="B62" t="str">
        <f>"354865091891786"</f>
        <v>354865091891786</v>
      </c>
    </row>
    <row r="63" spans="1:2" x14ac:dyDescent="0.25">
      <c r="A63" t="str">
        <f t="shared" si="1"/>
        <v>Apple iPhone X 64GB Space Grey</v>
      </c>
      <c r="B63" t="str">
        <f>"354865091916104"</f>
        <v>354865091916104</v>
      </c>
    </row>
    <row r="64" spans="1:2" x14ac:dyDescent="0.25">
      <c r="A64" t="str">
        <f t="shared" si="1"/>
        <v>Apple iPhone X 64GB Space Grey</v>
      </c>
      <c r="B64" t="str">
        <f>"354866091251088"</f>
        <v>354866091251088</v>
      </c>
    </row>
    <row r="65" spans="1:2" x14ac:dyDescent="0.25">
      <c r="A65" t="str">
        <f t="shared" si="1"/>
        <v>Apple iPhone X 64GB Space Grey</v>
      </c>
      <c r="B65" t="str">
        <f>"354866091254439"</f>
        <v>354866091254439</v>
      </c>
    </row>
    <row r="66" spans="1:2" x14ac:dyDescent="0.25">
      <c r="A66" t="str">
        <f t="shared" ref="A66:A97" si="2">"Apple iPhone X 64GB Space Grey"</f>
        <v>Apple iPhone X 64GB Space Grey</v>
      </c>
      <c r="B66" t="str">
        <f>"354866091260022"</f>
        <v>354866091260022</v>
      </c>
    </row>
    <row r="67" spans="1:2" x14ac:dyDescent="0.25">
      <c r="A67" t="str">
        <f t="shared" si="2"/>
        <v>Apple iPhone X 64GB Space Grey</v>
      </c>
      <c r="B67" t="str">
        <f>"354866091432001"</f>
        <v>354866091432001</v>
      </c>
    </row>
    <row r="68" spans="1:2" x14ac:dyDescent="0.25">
      <c r="A68" t="str">
        <f t="shared" si="2"/>
        <v>Apple iPhone X 64GB Space Grey</v>
      </c>
      <c r="B68" t="str">
        <f>"354866091459509"</f>
        <v>354866091459509</v>
      </c>
    </row>
    <row r="69" spans="1:2" x14ac:dyDescent="0.25">
      <c r="A69" t="str">
        <f t="shared" si="2"/>
        <v>Apple iPhone X 64GB Space Grey</v>
      </c>
      <c r="B69" t="str">
        <f>"354866091464269"</f>
        <v>354866091464269</v>
      </c>
    </row>
    <row r="70" spans="1:2" x14ac:dyDescent="0.25">
      <c r="A70" t="str">
        <f t="shared" si="2"/>
        <v>Apple iPhone X 64GB Space Grey</v>
      </c>
      <c r="B70" t="str">
        <f>"354866091482337"</f>
        <v>354866091482337</v>
      </c>
    </row>
    <row r="71" spans="1:2" x14ac:dyDescent="0.25">
      <c r="A71" t="str">
        <f t="shared" si="2"/>
        <v>Apple iPhone X 64GB Space Grey</v>
      </c>
      <c r="B71" t="str">
        <f>"354866091490769"</f>
        <v>354866091490769</v>
      </c>
    </row>
    <row r="72" spans="1:2" x14ac:dyDescent="0.25">
      <c r="A72" t="str">
        <f t="shared" si="2"/>
        <v>Apple iPhone X 64GB Space Grey</v>
      </c>
      <c r="B72" t="str">
        <f>"354866091494159"</f>
        <v>354866091494159</v>
      </c>
    </row>
    <row r="73" spans="1:2" x14ac:dyDescent="0.25">
      <c r="A73" t="str">
        <f t="shared" si="2"/>
        <v>Apple iPhone X 64GB Space Grey</v>
      </c>
      <c r="B73" t="str">
        <f>"354866091502100"</f>
        <v>354866091502100</v>
      </c>
    </row>
    <row r="74" spans="1:2" x14ac:dyDescent="0.25">
      <c r="A74" t="str">
        <f t="shared" si="2"/>
        <v>Apple iPhone X 64GB Space Grey</v>
      </c>
      <c r="B74" t="str">
        <f>"354866091512679"</f>
        <v>354866091512679</v>
      </c>
    </row>
    <row r="75" spans="1:2" x14ac:dyDescent="0.25">
      <c r="A75" t="str">
        <f t="shared" si="2"/>
        <v>Apple iPhone X 64GB Space Grey</v>
      </c>
      <c r="B75" t="str">
        <f>"354866091556643"</f>
        <v>354866091556643</v>
      </c>
    </row>
    <row r="76" spans="1:2" x14ac:dyDescent="0.25">
      <c r="A76" t="str">
        <f t="shared" si="2"/>
        <v>Apple iPhone X 64GB Space Grey</v>
      </c>
      <c r="B76" t="str">
        <f>"354866091567780"</f>
        <v>354866091567780</v>
      </c>
    </row>
    <row r="77" spans="1:2" x14ac:dyDescent="0.25">
      <c r="A77" t="str">
        <f t="shared" si="2"/>
        <v>Apple iPhone X 64GB Space Grey</v>
      </c>
      <c r="B77" t="str">
        <f>"354866091583688"</f>
        <v>354866091583688</v>
      </c>
    </row>
    <row r="78" spans="1:2" x14ac:dyDescent="0.25">
      <c r="A78" t="str">
        <f t="shared" si="2"/>
        <v>Apple iPhone X 64GB Space Grey</v>
      </c>
      <c r="B78" t="str">
        <f>"354866091588091"</f>
        <v>354866091588091</v>
      </c>
    </row>
    <row r="79" spans="1:2" x14ac:dyDescent="0.25">
      <c r="A79" t="str">
        <f t="shared" si="2"/>
        <v>Apple iPhone X 64GB Space Grey</v>
      </c>
      <c r="B79" t="str">
        <f>"354866091609749"</f>
        <v>354866091609749</v>
      </c>
    </row>
    <row r="80" spans="1:2" x14ac:dyDescent="0.25">
      <c r="A80" t="str">
        <f t="shared" si="2"/>
        <v>Apple iPhone X 64GB Space Grey</v>
      </c>
      <c r="B80" t="str">
        <f>"354866091638607"</f>
        <v>354866091638607</v>
      </c>
    </row>
    <row r="81" spans="1:2" x14ac:dyDescent="0.25">
      <c r="A81" t="str">
        <f t="shared" si="2"/>
        <v>Apple iPhone X 64GB Space Grey</v>
      </c>
      <c r="B81" t="str">
        <f>"354866091646162"</f>
        <v>354866091646162</v>
      </c>
    </row>
    <row r="82" spans="1:2" x14ac:dyDescent="0.25">
      <c r="A82" t="str">
        <f t="shared" si="2"/>
        <v>Apple iPhone X 64GB Space Grey</v>
      </c>
      <c r="B82" t="str">
        <f>"354866091647160"</f>
        <v>354866091647160</v>
      </c>
    </row>
    <row r="83" spans="1:2" x14ac:dyDescent="0.25">
      <c r="A83" t="str">
        <f t="shared" si="2"/>
        <v>Apple iPhone X 64GB Space Grey</v>
      </c>
      <c r="B83" t="str">
        <f>"354866091658282"</f>
        <v>354866091658282</v>
      </c>
    </row>
    <row r="84" spans="1:2" x14ac:dyDescent="0.25">
      <c r="A84" t="str">
        <f t="shared" si="2"/>
        <v>Apple iPhone X 64GB Space Grey</v>
      </c>
      <c r="B84" t="str">
        <f>"354866091666699"</f>
        <v>354866091666699</v>
      </c>
    </row>
    <row r="85" spans="1:2" x14ac:dyDescent="0.25">
      <c r="A85" t="str">
        <f t="shared" si="2"/>
        <v>Apple iPhone X 64GB Space Grey</v>
      </c>
      <c r="B85" t="str">
        <f>"354866091686846"</f>
        <v>354866091686846</v>
      </c>
    </row>
    <row r="86" spans="1:2" x14ac:dyDescent="0.25">
      <c r="A86" t="str">
        <f t="shared" si="2"/>
        <v>Apple iPhone X 64GB Space Grey</v>
      </c>
      <c r="B86" t="str">
        <f>"354866091692661"</f>
        <v>354866091692661</v>
      </c>
    </row>
    <row r="87" spans="1:2" x14ac:dyDescent="0.25">
      <c r="A87" t="str">
        <f t="shared" si="2"/>
        <v>Apple iPhone X 64GB Space Grey</v>
      </c>
      <c r="B87" t="str">
        <f>"354866091717823"</f>
        <v>354866091717823</v>
      </c>
    </row>
    <row r="88" spans="1:2" x14ac:dyDescent="0.25">
      <c r="A88" t="str">
        <f t="shared" si="2"/>
        <v>Apple iPhone X 64GB Space Grey</v>
      </c>
      <c r="B88" t="str">
        <f>"354867091294953"</f>
        <v>354867091294953</v>
      </c>
    </row>
    <row r="89" spans="1:2" x14ac:dyDescent="0.25">
      <c r="A89" t="str">
        <f t="shared" si="2"/>
        <v>Apple iPhone X 64GB Space Grey</v>
      </c>
      <c r="B89" t="str">
        <f>"354867091327365"</f>
        <v>354867091327365</v>
      </c>
    </row>
    <row r="90" spans="1:2" x14ac:dyDescent="0.25">
      <c r="A90" t="str">
        <f t="shared" si="2"/>
        <v>Apple iPhone X 64GB Space Grey</v>
      </c>
      <c r="B90" t="str">
        <f>"354867091423727"</f>
        <v>354867091423727</v>
      </c>
    </row>
    <row r="91" spans="1:2" x14ac:dyDescent="0.25">
      <c r="A91" t="str">
        <f t="shared" si="2"/>
        <v>Apple iPhone X 64GB Space Grey</v>
      </c>
      <c r="B91" t="str">
        <f>"354867091485874"</f>
        <v>354867091485874</v>
      </c>
    </row>
    <row r="92" spans="1:2" x14ac:dyDescent="0.25">
      <c r="A92" t="str">
        <f t="shared" si="2"/>
        <v>Apple iPhone X 64GB Space Grey</v>
      </c>
      <c r="B92" t="str">
        <f>"354867091540512"</f>
        <v>354867091540512</v>
      </c>
    </row>
    <row r="93" spans="1:2" x14ac:dyDescent="0.25">
      <c r="A93" t="str">
        <f t="shared" si="2"/>
        <v>Apple iPhone X 64GB Space Grey</v>
      </c>
      <c r="B93" t="str">
        <f>"354867091546824"</f>
        <v>354867091546824</v>
      </c>
    </row>
    <row r="94" spans="1:2" x14ac:dyDescent="0.25">
      <c r="A94" t="str">
        <f t="shared" si="2"/>
        <v>Apple iPhone X 64GB Space Grey</v>
      </c>
      <c r="B94" t="str">
        <f>"354867091672190"</f>
        <v>354867091672190</v>
      </c>
    </row>
    <row r="95" spans="1:2" x14ac:dyDescent="0.25">
      <c r="A95" t="str">
        <f t="shared" si="2"/>
        <v>Apple iPhone X 64GB Space Grey</v>
      </c>
      <c r="B95" t="str">
        <f>"354867091674444"</f>
        <v>354867091674444</v>
      </c>
    </row>
    <row r="96" spans="1:2" x14ac:dyDescent="0.25">
      <c r="A96" t="str">
        <f t="shared" si="2"/>
        <v>Apple iPhone X 64GB Space Grey</v>
      </c>
      <c r="B96" t="str">
        <f>"354867091690556"</f>
        <v>354867091690556</v>
      </c>
    </row>
    <row r="97" spans="1:2" x14ac:dyDescent="0.25">
      <c r="A97" t="str">
        <f t="shared" si="2"/>
        <v>Apple iPhone X 64GB Space Grey</v>
      </c>
      <c r="B97" t="str">
        <f>"354867091897037"</f>
        <v>354867091897037</v>
      </c>
    </row>
    <row r="98" spans="1:2" x14ac:dyDescent="0.25">
      <c r="A98" t="str">
        <f t="shared" ref="A98:A129" si="3">"Apple iPhone X 64GB Space Grey"</f>
        <v>Apple iPhone X 64GB Space Grey</v>
      </c>
      <c r="B98" t="str">
        <f>"354867092404767"</f>
        <v>354867092404767</v>
      </c>
    </row>
    <row r="99" spans="1:2" x14ac:dyDescent="0.25">
      <c r="A99" t="str">
        <f t="shared" si="3"/>
        <v>Apple iPhone X 64GB Space Grey</v>
      </c>
      <c r="B99" t="str">
        <f>"354868091449449"</f>
        <v>354868091449449</v>
      </c>
    </row>
    <row r="100" spans="1:2" x14ac:dyDescent="0.25">
      <c r="A100" t="str">
        <f t="shared" si="3"/>
        <v>Apple iPhone X 64GB Space Grey</v>
      </c>
      <c r="B100" t="str">
        <f>"354868092059742"</f>
        <v>354868092059742</v>
      </c>
    </row>
    <row r="101" spans="1:2" x14ac:dyDescent="0.25">
      <c r="A101" t="str">
        <f t="shared" si="3"/>
        <v>Apple iPhone X 64GB Space Grey</v>
      </c>
      <c r="B101" t="str">
        <f>"354868092157702"</f>
        <v>354868092157702</v>
      </c>
    </row>
    <row r="102" spans="1:2" x14ac:dyDescent="0.25">
      <c r="A102" t="str">
        <f t="shared" si="3"/>
        <v>Apple iPhone X 64GB Space Grey</v>
      </c>
      <c r="B102" t="str">
        <f>"354868092205907"</f>
        <v>354868092205907</v>
      </c>
    </row>
    <row r="103" spans="1:2" x14ac:dyDescent="0.25">
      <c r="A103" t="str">
        <f t="shared" si="3"/>
        <v>Apple iPhone X 64GB Space Grey</v>
      </c>
      <c r="B103" t="str">
        <f>"354868092219122"</f>
        <v>354868092219122</v>
      </c>
    </row>
    <row r="104" spans="1:2" x14ac:dyDescent="0.25">
      <c r="A104" t="str">
        <f t="shared" si="3"/>
        <v>Apple iPhone X 64GB Space Grey</v>
      </c>
      <c r="B104" t="str">
        <f>"354868092256686"</f>
        <v>354868092256686</v>
      </c>
    </row>
    <row r="105" spans="1:2" x14ac:dyDescent="0.25">
      <c r="A105" t="str">
        <f t="shared" si="3"/>
        <v>Apple iPhone X 64GB Space Grey</v>
      </c>
      <c r="B105" t="str">
        <f>"354868092281304"</f>
        <v>354868092281304</v>
      </c>
    </row>
    <row r="106" spans="1:2" x14ac:dyDescent="0.25">
      <c r="A106" t="str">
        <f t="shared" si="3"/>
        <v>Apple iPhone X 64GB Space Grey</v>
      </c>
      <c r="B106" t="str">
        <f>"354868092304114"</f>
        <v>354868092304114</v>
      </c>
    </row>
    <row r="107" spans="1:2" x14ac:dyDescent="0.25">
      <c r="A107" t="str">
        <f t="shared" si="3"/>
        <v>Apple iPhone X 64GB Space Grey</v>
      </c>
      <c r="B107" t="str">
        <f>"354868092325689"</f>
        <v>354868092325689</v>
      </c>
    </row>
    <row r="108" spans="1:2" x14ac:dyDescent="0.25">
      <c r="A108" t="str">
        <f t="shared" si="3"/>
        <v>Apple iPhone X 64GB Space Grey</v>
      </c>
      <c r="B108" t="str">
        <f>"354868092328378"</f>
        <v>354868092328378</v>
      </c>
    </row>
    <row r="109" spans="1:2" x14ac:dyDescent="0.25">
      <c r="A109" t="str">
        <f t="shared" si="3"/>
        <v>Apple iPhone X 64GB Space Grey</v>
      </c>
      <c r="B109" t="str">
        <f>"354868092330655"</f>
        <v>354868092330655</v>
      </c>
    </row>
    <row r="110" spans="1:2" x14ac:dyDescent="0.25">
      <c r="A110" t="str">
        <f t="shared" si="3"/>
        <v>Apple iPhone X 64GB Space Grey</v>
      </c>
      <c r="B110" t="str">
        <f>"354868092343674"</f>
        <v>354868092343674</v>
      </c>
    </row>
    <row r="111" spans="1:2" x14ac:dyDescent="0.25">
      <c r="A111" t="str">
        <f t="shared" si="3"/>
        <v>Apple iPhone X 64GB Space Grey</v>
      </c>
      <c r="B111" t="str">
        <f>"354868092366444"</f>
        <v>354868092366444</v>
      </c>
    </row>
    <row r="112" spans="1:2" x14ac:dyDescent="0.25">
      <c r="A112" t="str">
        <f t="shared" si="3"/>
        <v>Apple iPhone X 64GB Space Grey</v>
      </c>
      <c r="B112" t="str">
        <f>"354868092370842"</f>
        <v>354868092370842</v>
      </c>
    </row>
    <row r="113" spans="1:2" x14ac:dyDescent="0.25">
      <c r="A113" t="str">
        <f t="shared" si="3"/>
        <v>Apple iPhone X 64GB Space Grey</v>
      </c>
      <c r="B113" t="str">
        <f>"354868092386707"</f>
        <v>354868092386707</v>
      </c>
    </row>
    <row r="114" spans="1:2" x14ac:dyDescent="0.25">
      <c r="A114" t="str">
        <f t="shared" si="3"/>
        <v>Apple iPhone X 64GB Space Grey</v>
      </c>
      <c r="B114" t="str">
        <f>"354868092396318"</f>
        <v>354868092396318</v>
      </c>
    </row>
    <row r="115" spans="1:2" x14ac:dyDescent="0.25">
      <c r="A115" t="str">
        <f t="shared" si="3"/>
        <v>Apple iPhone X 64GB Space Grey</v>
      </c>
      <c r="B115" t="str">
        <f>"354868092424078"</f>
        <v>354868092424078</v>
      </c>
    </row>
    <row r="116" spans="1:2" x14ac:dyDescent="0.25">
      <c r="A116" t="str">
        <f t="shared" si="3"/>
        <v>Apple iPhone X 64GB Space Grey</v>
      </c>
      <c r="B116" t="str">
        <f>"354868092425422"</f>
        <v>354868092425422</v>
      </c>
    </row>
    <row r="117" spans="1:2" x14ac:dyDescent="0.25">
      <c r="A117" t="str">
        <f t="shared" si="3"/>
        <v>Apple iPhone X 64GB Space Grey</v>
      </c>
      <c r="B117" t="str">
        <f>"354868092452095"</f>
        <v>354868092452095</v>
      </c>
    </row>
    <row r="118" spans="1:2" x14ac:dyDescent="0.25">
      <c r="A118" t="str">
        <f t="shared" si="3"/>
        <v>Apple iPhone X 64GB Space Grey</v>
      </c>
      <c r="B118" t="str">
        <f>"354869091490730"</f>
        <v>354869091490730</v>
      </c>
    </row>
    <row r="119" spans="1:2" x14ac:dyDescent="0.25">
      <c r="A119" t="str">
        <f t="shared" si="3"/>
        <v>Apple iPhone X 64GB Space Grey</v>
      </c>
      <c r="B119" t="str">
        <f>"354869091504977"</f>
        <v>354869091504977</v>
      </c>
    </row>
    <row r="120" spans="1:2" x14ac:dyDescent="0.25">
      <c r="A120" t="str">
        <f t="shared" si="3"/>
        <v>Apple iPhone X 64GB Space Grey</v>
      </c>
      <c r="B120" t="str">
        <f>"354869092301332"</f>
        <v>354869092301332</v>
      </c>
    </row>
    <row r="121" spans="1:2" x14ac:dyDescent="0.25">
      <c r="A121" t="str">
        <f t="shared" si="3"/>
        <v>Apple iPhone X 64GB Space Grey</v>
      </c>
      <c r="B121" t="str">
        <f>"354869092395573"</f>
        <v>354869092395573</v>
      </c>
    </row>
    <row r="122" spans="1:2" x14ac:dyDescent="0.25">
      <c r="A122" t="str">
        <f t="shared" si="3"/>
        <v>Apple iPhone X 64GB Space Grey</v>
      </c>
      <c r="B122" t="str">
        <f>"354869092410000"</f>
        <v>354869092410000</v>
      </c>
    </row>
    <row r="123" spans="1:2" x14ac:dyDescent="0.25">
      <c r="A123" t="str">
        <f t="shared" si="3"/>
        <v>Apple iPhone X 64GB Space Grey</v>
      </c>
      <c r="B123" t="str">
        <f>"354869092451731"</f>
        <v>354869092451731</v>
      </c>
    </row>
    <row r="124" spans="1:2" x14ac:dyDescent="0.25">
      <c r="A124" t="str">
        <f t="shared" si="3"/>
        <v>Apple iPhone X 64GB Space Grey</v>
      </c>
      <c r="B124" t="str">
        <f>"354870091252443"</f>
        <v>354870091252443</v>
      </c>
    </row>
    <row r="125" spans="1:2" x14ac:dyDescent="0.25">
      <c r="A125" t="str">
        <f t="shared" si="3"/>
        <v>Apple iPhone X 64GB Space Grey</v>
      </c>
      <c r="B125" t="str">
        <f>"354870091327005"</f>
        <v>354870091327005</v>
      </c>
    </row>
    <row r="126" spans="1:2" x14ac:dyDescent="0.25">
      <c r="A126" t="str">
        <f t="shared" si="3"/>
        <v>Apple iPhone X 64GB Space Grey</v>
      </c>
      <c r="B126" t="str">
        <f>"354871091527966"</f>
        <v>354871091527966</v>
      </c>
    </row>
    <row r="127" spans="1:2" x14ac:dyDescent="0.25">
      <c r="A127" t="str">
        <f t="shared" si="3"/>
        <v>Apple iPhone X 64GB Space Grey</v>
      </c>
      <c r="B127" t="str">
        <f>"354871091654588"</f>
        <v>354871091654588</v>
      </c>
    </row>
    <row r="128" spans="1:2" x14ac:dyDescent="0.25">
      <c r="A128" t="str">
        <f t="shared" si="3"/>
        <v>Apple iPhone X 64GB Space Grey</v>
      </c>
      <c r="B128" t="str">
        <f>"354871091668422"</f>
        <v>354871091668422</v>
      </c>
    </row>
    <row r="129" spans="1:2" x14ac:dyDescent="0.25">
      <c r="A129" t="str">
        <f t="shared" si="3"/>
        <v>Apple iPhone X 64GB Space Grey</v>
      </c>
      <c r="B129" t="str">
        <f>"354871091694022"</f>
        <v>354871091694022</v>
      </c>
    </row>
    <row r="130" spans="1:2" x14ac:dyDescent="0.25">
      <c r="A130" t="str">
        <f t="shared" ref="A130:A161" si="4">"Apple iPhone X 64GB Space Grey"</f>
        <v>Apple iPhone X 64GB Space Grey</v>
      </c>
      <c r="B130" t="str">
        <f>"354872091452544"</f>
        <v>354872091452544</v>
      </c>
    </row>
    <row r="131" spans="1:2" x14ac:dyDescent="0.25">
      <c r="A131" t="str">
        <f t="shared" si="4"/>
        <v>Apple iPhone X 64GB Space Grey</v>
      </c>
      <c r="B131" t="str">
        <f>"354872091483333"</f>
        <v>354872091483333</v>
      </c>
    </row>
    <row r="132" spans="1:2" x14ac:dyDescent="0.25">
      <c r="A132" t="str">
        <f t="shared" si="4"/>
        <v>Apple iPhone X 64GB Space Grey</v>
      </c>
      <c r="B132" t="str">
        <f>"354872091576599"</f>
        <v>354872091576599</v>
      </c>
    </row>
    <row r="133" spans="1:2" x14ac:dyDescent="0.25">
      <c r="A133" t="str">
        <f t="shared" si="4"/>
        <v>Apple iPhone X 64GB Space Grey</v>
      </c>
      <c r="B133" t="str">
        <f>"354872091616742"</f>
        <v>354872091616742</v>
      </c>
    </row>
    <row r="134" spans="1:2" x14ac:dyDescent="0.25">
      <c r="A134" t="str">
        <f t="shared" si="4"/>
        <v>Apple iPhone X 64GB Space Grey</v>
      </c>
      <c r="B134" t="str">
        <f>"354872091625628"</f>
        <v>354872091625628</v>
      </c>
    </row>
    <row r="135" spans="1:2" x14ac:dyDescent="0.25">
      <c r="A135" t="str">
        <f t="shared" si="4"/>
        <v>Apple iPhone X 64GB Space Grey</v>
      </c>
      <c r="B135" t="str">
        <f>"354872091628259"</f>
        <v>354872091628259</v>
      </c>
    </row>
    <row r="136" spans="1:2" x14ac:dyDescent="0.25">
      <c r="A136" t="str">
        <f t="shared" si="4"/>
        <v>Apple iPhone X 64GB Space Grey</v>
      </c>
      <c r="B136" t="str">
        <f>"354872091654636"</f>
        <v>354872091654636</v>
      </c>
    </row>
    <row r="137" spans="1:2" x14ac:dyDescent="0.25">
      <c r="A137" t="str">
        <f t="shared" si="4"/>
        <v>Apple iPhone X 64GB Space Grey</v>
      </c>
      <c r="B137" t="str">
        <f>"354872091672356"</f>
        <v>354872091672356</v>
      </c>
    </row>
    <row r="138" spans="1:2" x14ac:dyDescent="0.25">
      <c r="A138" t="str">
        <f t="shared" si="4"/>
        <v>Apple iPhone X 64GB Space Grey</v>
      </c>
      <c r="B138" t="str">
        <f>"354872091686091"</f>
        <v>354872091686091</v>
      </c>
    </row>
    <row r="139" spans="1:2" x14ac:dyDescent="0.25">
      <c r="A139" t="str">
        <f t="shared" si="4"/>
        <v>Apple iPhone X 64GB Space Grey</v>
      </c>
      <c r="B139" t="str">
        <f>"354872091686166"</f>
        <v>354872091686166</v>
      </c>
    </row>
    <row r="140" spans="1:2" x14ac:dyDescent="0.25">
      <c r="A140" t="str">
        <f t="shared" si="4"/>
        <v>Apple iPhone X 64GB Space Grey</v>
      </c>
      <c r="B140" t="str">
        <f>"354872091688683"</f>
        <v>354872091688683</v>
      </c>
    </row>
    <row r="141" spans="1:2" x14ac:dyDescent="0.25">
      <c r="A141" t="str">
        <f t="shared" si="4"/>
        <v>Apple iPhone X 64GB Space Grey</v>
      </c>
      <c r="B141" t="str">
        <f>"354872092004534"</f>
        <v>354872092004534</v>
      </c>
    </row>
    <row r="142" spans="1:2" x14ac:dyDescent="0.25">
      <c r="A142" t="str">
        <f t="shared" si="4"/>
        <v>Apple iPhone X 64GB Space Grey</v>
      </c>
      <c r="B142" t="str">
        <f>"354872092107972"</f>
        <v>354872092107972</v>
      </c>
    </row>
    <row r="143" spans="1:2" x14ac:dyDescent="0.25">
      <c r="A143" t="str">
        <f t="shared" si="4"/>
        <v>Apple iPhone X 64GB Space Grey</v>
      </c>
      <c r="B143" t="str">
        <f>"354872092121387"</f>
        <v>354872092121387</v>
      </c>
    </row>
    <row r="144" spans="1:2" x14ac:dyDescent="0.25">
      <c r="A144" t="str">
        <f t="shared" si="4"/>
        <v>Apple iPhone X 64GB Space Grey</v>
      </c>
      <c r="B144" t="str">
        <f>"354873091250714"</f>
        <v>354873091250714</v>
      </c>
    </row>
    <row r="145" spans="1:2" x14ac:dyDescent="0.25">
      <c r="A145" t="str">
        <f t="shared" si="4"/>
        <v>Apple iPhone X 64GB Space Grey</v>
      </c>
      <c r="B145" t="str">
        <f>"354873091274375"</f>
        <v>354873091274375</v>
      </c>
    </row>
    <row r="146" spans="1:2" x14ac:dyDescent="0.25">
      <c r="A146" t="str">
        <f t="shared" si="4"/>
        <v>Apple iPhone X 64GB Space Grey</v>
      </c>
      <c r="B146" t="str">
        <f>"354873091305823"</f>
        <v>354873091305823</v>
      </c>
    </row>
    <row r="147" spans="1:2" x14ac:dyDescent="0.25">
      <c r="A147" t="str">
        <f t="shared" si="4"/>
        <v>Apple iPhone X 64GB Space Grey</v>
      </c>
      <c r="B147" t="str">
        <f>"354873091321713"</f>
        <v>354873091321713</v>
      </c>
    </row>
    <row r="148" spans="1:2" x14ac:dyDescent="0.25">
      <c r="A148" t="str">
        <f t="shared" si="4"/>
        <v>Apple iPhone X 64GB Space Grey</v>
      </c>
      <c r="B148" t="str">
        <f>"354873091337347"</f>
        <v>354873091337347</v>
      </c>
    </row>
    <row r="149" spans="1:2" x14ac:dyDescent="0.25">
      <c r="A149" t="str">
        <f t="shared" si="4"/>
        <v>Apple iPhone X 64GB Space Grey</v>
      </c>
      <c r="B149" t="str">
        <f>"354873091450876"</f>
        <v>354873091450876</v>
      </c>
    </row>
    <row r="150" spans="1:2" x14ac:dyDescent="0.25">
      <c r="A150" t="str">
        <f t="shared" si="4"/>
        <v>Apple iPhone X 64GB Space Grey</v>
      </c>
      <c r="B150" t="str">
        <f>"354873091459265"</f>
        <v>354873091459265</v>
      </c>
    </row>
    <row r="151" spans="1:2" x14ac:dyDescent="0.25">
      <c r="A151" t="str">
        <f t="shared" si="4"/>
        <v>Apple iPhone X 64GB Space Grey</v>
      </c>
      <c r="B151" t="str">
        <f>"354873091495251"</f>
        <v>354873091495251</v>
      </c>
    </row>
    <row r="152" spans="1:2" x14ac:dyDescent="0.25">
      <c r="A152" t="str">
        <f t="shared" si="4"/>
        <v>Apple iPhone X 64GB Space Grey</v>
      </c>
      <c r="B152" t="str">
        <f>"354873091498610"</f>
        <v>354873091498610</v>
      </c>
    </row>
    <row r="153" spans="1:2" x14ac:dyDescent="0.25">
      <c r="A153" t="str">
        <f t="shared" si="4"/>
        <v>Apple iPhone X 64GB Space Grey</v>
      </c>
      <c r="B153" t="str">
        <f>"354873091576787"</f>
        <v>354873091576787</v>
      </c>
    </row>
    <row r="154" spans="1:2" x14ac:dyDescent="0.25">
      <c r="A154" t="str">
        <f t="shared" si="4"/>
        <v>Apple iPhone X 64GB Space Grey</v>
      </c>
      <c r="B154" t="str">
        <f>"354873091704173"</f>
        <v>354873091704173</v>
      </c>
    </row>
    <row r="155" spans="1:2" x14ac:dyDescent="0.25">
      <c r="A155" t="str">
        <f t="shared" si="4"/>
        <v>Apple iPhone X 64GB Space Grey</v>
      </c>
      <c r="B155" t="str">
        <f>"354873091721524"</f>
        <v>354873091721524</v>
      </c>
    </row>
    <row r="156" spans="1:2" x14ac:dyDescent="0.25">
      <c r="A156" t="str">
        <f t="shared" si="4"/>
        <v>Apple iPhone X 64GB Space Grey</v>
      </c>
      <c r="B156" t="str">
        <f>"354873091743049"</f>
        <v>354873091743049</v>
      </c>
    </row>
    <row r="157" spans="1:2" x14ac:dyDescent="0.25">
      <c r="A157" t="str">
        <f t="shared" si="4"/>
        <v>Apple iPhone X 64GB Space Grey</v>
      </c>
      <c r="B157" t="str">
        <f>"354873091779530"</f>
        <v>354873091779530</v>
      </c>
    </row>
    <row r="158" spans="1:2" x14ac:dyDescent="0.25">
      <c r="A158" t="str">
        <f t="shared" si="4"/>
        <v>Apple iPhone X 64GB Space Grey</v>
      </c>
      <c r="B158" t="str">
        <f>"354873091801771"</f>
        <v>354873091801771</v>
      </c>
    </row>
    <row r="159" spans="1:2" x14ac:dyDescent="0.25">
      <c r="A159" t="str">
        <f t="shared" si="4"/>
        <v>Apple iPhone X 64GB Space Grey</v>
      </c>
      <c r="B159" t="str">
        <f>"354873091861668"</f>
        <v>354873091861668</v>
      </c>
    </row>
    <row r="160" spans="1:2" x14ac:dyDescent="0.25">
      <c r="A160" t="str">
        <f t="shared" si="4"/>
        <v>Apple iPhone X 64GB Space Grey</v>
      </c>
      <c r="B160" t="str">
        <f>"354873091894248"</f>
        <v>354873091894248</v>
      </c>
    </row>
    <row r="161" spans="1:2" x14ac:dyDescent="0.25">
      <c r="A161" t="str">
        <f t="shared" si="4"/>
        <v>Apple iPhone X 64GB Space Grey</v>
      </c>
      <c r="B161" t="str">
        <f>"354873091907966"</f>
        <v>354873091907966</v>
      </c>
    </row>
    <row r="162" spans="1:2" x14ac:dyDescent="0.25">
      <c r="A162" t="str">
        <f t="shared" ref="A162:A189" si="5">"Apple iPhone X 64GB Space Grey"</f>
        <v>Apple iPhone X 64GB Space Grey</v>
      </c>
      <c r="B162" t="str">
        <f>"354873091911612"</f>
        <v>354873091911612</v>
      </c>
    </row>
    <row r="163" spans="1:2" x14ac:dyDescent="0.25">
      <c r="A163" t="str">
        <f t="shared" si="5"/>
        <v>Apple iPhone X 64GB Space Grey</v>
      </c>
      <c r="B163" t="str">
        <f>"354873091952269"</f>
        <v>354873091952269</v>
      </c>
    </row>
    <row r="164" spans="1:2" x14ac:dyDescent="0.25">
      <c r="A164" t="str">
        <f t="shared" si="5"/>
        <v>Apple iPhone X 64GB Space Grey</v>
      </c>
      <c r="B164" t="str">
        <f>"354874091468561"</f>
        <v>354874091468561</v>
      </c>
    </row>
    <row r="165" spans="1:2" x14ac:dyDescent="0.25">
      <c r="A165" t="str">
        <f t="shared" si="5"/>
        <v>Apple iPhone X 64GB Space Grey</v>
      </c>
      <c r="B165" t="str">
        <f>"354874091477190"</f>
        <v>354874091477190</v>
      </c>
    </row>
    <row r="166" spans="1:2" x14ac:dyDescent="0.25">
      <c r="A166" t="str">
        <f t="shared" si="5"/>
        <v>Apple iPhone X 64GB Space Grey</v>
      </c>
      <c r="B166" t="str">
        <f>"354874091520106"</f>
        <v>354874091520106</v>
      </c>
    </row>
    <row r="167" spans="1:2" x14ac:dyDescent="0.25">
      <c r="A167" t="str">
        <f t="shared" si="5"/>
        <v>Apple iPhone X 64GB Space Grey</v>
      </c>
      <c r="B167" t="str">
        <f>"354874091528968"</f>
        <v>354874091528968</v>
      </c>
    </row>
    <row r="168" spans="1:2" x14ac:dyDescent="0.25">
      <c r="A168" t="str">
        <f t="shared" si="5"/>
        <v>Apple iPhone X 64GB Space Grey</v>
      </c>
      <c r="B168" t="str">
        <f>"354874091541508"</f>
        <v>354874091541508</v>
      </c>
    </row>
    <row r="169" spans="1:2" x14ac:dyDescent="0.25">
      <c r="A169" t="str">
        <f t="shared" si="5"/>
        <v>Apple iPhone X 64GB Space Grey</v>
      </c>
      <c r="B169" t="str">
        <f>"354874091615732"</f>
        <v>354874091615732</v>
      </c>
    </row>
    <row r="170" spans="1:2" x14ac:dyDescent="0.25">
      <c r="A170" t="str">
        <f t="shared" si="5"/>
        <v>Apple iPhone X 64GB Space Grey</v>
      </c>
      <c r="B170" t="str">
        <f>"354874091664763"</f>
        <v>354874091664763</v>
      </c>
    </row>
    <row r="171" spans="1:2" x14ac:dyDescent="0.25">
      <c r="A171" t="str">
        <f t="shared" si="5"/>
        <v>Apple iPhone X 64GB Space Grey</v>
      </c>
      <c r="B171" t="str">
        <f>"354874091669176"</f>
        <v>354874091669176</v>
      </c>
    </row>
    <row r="172" spans="1:2" x14ac:dyDescent="0.25">
      <c r="A172" t="str">
        <f t="shared" si="5"/>
        <v>Apple iPhone X 64GB Space Grey</v>
      </c>
      <c r="B172" t="str">
        <f>"354874091673673"</f>
        <v>354874091673673</v>
      </c>
    </row>
    <row r="173" spans="1:2" x14ac:dyDescent="0.25">
      <c r="A173" t="str">
        <f t="shared" si="5"/>
        <v>Apple iPhone X 64GB Space Grey</v>
      </c>
      <c r="B173" t="str">
        <f>"354874091680595"</f>
        <v>354874091680595</v>
      </c>
    </row>
    <row r="174" spans="1:2" x14ac:dyDescent="0.25">
      <c r="A174" t="str">
        <f t="shared" si="5"/>
        <v>Apple iPhone X 64GB Space Grey</v>
      </c>
      <c r="B174" t="str">
        <f>"354874091687897"</f>
        <v>354874091687897</v>
      </c>
    </row>
    <row r="175" spans="1:2" x14ac:dyDescent="0.25">
      <c r="A175" t="str">
        <f t="shared" si="5"/>
        <v>Apple iPhone X 64GB Space Grey</v>
      </c>
      <c r="B175" t="str">
        <f>"354874092244722"</f>
        <v>354874092244722</v>
      </c>
    </row>
    <row r="176" spans="1:2" x14ac:dyDescent="0.25">
      <c r="A176" t="str">
        <f t="shared" si="5"/>
        <v>Apple iPhone X 64GB Space Grey</v>
      </c>
      <c r="B176" t="str">
        <f>"354874092249788"</f>
        <v>354874092249788</v>
      </c>
    </row>
    <row r="177" spans="1:2" x14ac:dyDescent="0.25">
      <c r="A177" t="str">
        <f t="shared" si="5"/>
        <v>Apple iPhone X 64GB Space Grey</v>
      </c>
      <c r="B177" t="str">
        <f>"354874092275569"</f>
        <v>354874092275569</v>
      </c>
    </row>
    <row r="178" spans="1:2" x14ac:dyDescent="0.25">
      <c r="A178" t="str">
        <f t="shared" si="5"/>
        <v>Apple iPhone X 64GB Space Grey</v>
      </c>
      <c r="B178" t="str">
        <f>"354874092285139"</f>
        <v>354874092285139</v>
      </c>
    </row>
    <row r="179" spans="1:2" x14ac:dyDescent="0.25">
      <c r="A179" t="str">
        <f t="shared" si="5"/>
        <v>Apple iPhone X 64GB Space Grey</v>
      </c>
      <c r="B179" t="str">
        <f>"354874092294594"</f>
        <v>354874092294594</v>
      </c>
    </row>
    <row r="180" spans="1:2" x14ac:dyDescent="0.25">
      <c r="A180" t="str">
        <f t="shared" si="5"/>
        <v>Apple iPhone X 64GB Space Grey</v>
      </c>
      <c r="B180" t="str">
        <f>"354874092311828"</f>
        <v>354874092311828</v>
      </c>
    </row>
    <row r="181" spans="1:2" x14ac:dyDescent="0.25">
      <c r="A181" t="str">
        <f t="shared" si="5"/>
        <v>Apple iPhone X 64GB Space Grey</v>
      </c>
      <c r="B181" t="str">
        <f>"354874092353564"</f>
        <v>354874092353564</v>
      </c>
    </row>
    <row r="182" spans="1:2" x14ac:dyDescent="0.25">
      <c r="A182" t="str">
        <f t="shared" si="5"/>
        <v>Apple iPhone X 64GB Space Grey</v>
      </c>
      <c r="B182" t="str">
        <f>"354874092419167"</f>
        <v>354874092419167</v>
      </c>
    </row>
    <row r="183" spans="1:2" x14ac:dyDescent="0.25">
      <c r="A183" t="str">
        <f t="shared" si="5"/>
        <v>Apple iPhone X 64GB Space Grey</v>
      </c>
      <c r="B183" t="str">
        <f>"354875091205911"</f>
        <v>354875091205911</v>
      </c>
    </row>
    <row r="184" spans="1:2" x14ac:dyDescent="0.25">
      <c r="A184" t="str">
        <f t="shared" si="5"/>
        <v>Apple iPhone X 64GB Space Grey</v>
      </c>
      <c r="B184" t="str">
        <f>"354875091315181"</f>
        <v>354875091315181</v>
      </c>
    </row>
    <row r="185" spans="1:2" x14ac:dyDescent="0.25">
      <c r="A185" t="str">
        <f t="shared" si="5"/>
        <v>Apple iPhone X 64GB Space Grey</v>
      </c>
      <c r="B185" t="str">
        <f>"354875091398559"</f>
        <v>354875091398559</v>
      </c>
    </row>
    <row r="186" spans="1:2" x14ac:dyDescent="0.25">
      <c r="A186" t="str">
        <f t="shared" si="5"/>
        <v>Apple iPhone X 64GB Space Grey</v>
      </c>
      <c r="B186" t="str">
        <f>"354875091731999"</f>
        <v>354875091731999</v>
      </c>
    </row>
    <row r="187" spans="1:2" x14ac:dyDescent="0.25">
      <c r="A187" t="str">
        <f t="shared" si="5"/>
        <v>Apple iPhone X 64GB Space Grey</v>
      </c>
      <c r="B187" t="str">
        <f>"354875091735032"</f>
        <v>354875091735032</v>
      </c>
    </row>
    <row r="188" spans="1:2" x14ac:dyDescent="0.25">
      <c r="A188" t="str">
        <f t="shared" si="5"/>
        <v>Apple iPhone X 64GB Space Grey</v>
      </c>
      <c r="B188" t="str">
        <f>"354876091490412"</f>
        <v>354876091490412</v>
      </c>
    </row>
    <row r="189" spans="1:2" x14ac:dyDescent="0.25">
      <c r="A189" t="str">
        <f t="shared" si="5"/>
        <v>Apple iPhone X 64GB Space Grey</v>
      </c>
      <c r="B189" t="str">
        <f>"354876091528658"</f>
        <v>354876091528658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4107-C772-4B2F-A808-B8BCF74A4870}">
  <dimension ref="A1:B133"/>
  <sheetViews>
    <sheetView workbookViewId="0">
      <selection activeCell="D5" sqref="D5"/>
    </sheetView>
  </sheetViews>
  <sheetFormatPr baseColWidth="10" defaultRowHeight="15" x14ac:dyDescent="0.25"/>
  <cols>
    <col min="1" max="1" width="25.140625" bestFit="1" customWidth="1"/>
    <col min="2" max="2" width="18.85546875" customWidth="1"/>
  </cols>
  <sheetData>
    <row r="1" spans="1:2" x14ac:dyDescent="0.25">
      <c r="A1" s="1" t="str">
        <f>"Matchcode"</f>
        <v>Matchcode</v>
      </c>
      <c r="B1" s="1" t="str">
        <f>"Seriennummer"</f>
        <v>Seriennummer</v>
      </c>
    </row>
    <row r="2" spans="1:2" x14ac:dyDescent="0.25">
      <c r="A2" t="str">
        <f t="shared" ref="A2:A65" si="0">"Apple iPhone X 64GB Silver"</f>
        <v>Apple iPhone X 64GB Silver</v>
      </c>
      <c r="B2" t="str">
        <f>"353039099988793"</f>
        <v>353039099988793</v>
      </c>
    </row>
    <row r="3" spans="1:2" x14ac:dyDescent="0.25">
      <c r="A3" t="str">
        <f t="shared" si="0"/>
        <v>Apple iPhone X 64GB Silver</v>
      </c>
      <c r="B3" t="str">
        <f>"353039099989676"</f>
        <v>353039099989676</v>
      </c>
    </row>
    <row r="4" spans="1:2" x14ac:dyDescent="0.25">
      <c r="A4" t="str">
        <f t="shared" si="0"/>
        <v>Apple iPhone X 64GB Silver</v>
      </c>
      <c r="B4" t="str">
        <f>"353042098745214"</f>
        <v>353042098745214</v>
      </c>
    </row>
    <row r="5" spans="1:2" x14ac:dyDescent="0.25">
      <c r="A5" t="str">
        <f t="shared" si="0"/>
        <v>Apple iPhone X 64GB Silver</v>
      </c>
      <c r="B5" t="str">
        <f>"353042098967958"</f>
        <v>353042098967958</v>
      </c>
    </row>
    <row r="6" spans="1:2" x14ac:dyDescent="0.25">
      <c r="A6" t="str">
        <f t="shared" si="0"/>
        <v>Apple iPhone X 64GB Silver</v>
      </c>
      <c r="B6" t="str">
        <f>"353042099000411"</f>
        <v>353042099000411</v>
      </c>
    </row>
    <row r="7" spans="1:2" x14ac:dyDescent="0.25">
      <c r="A7" t="str">
        <f t="shared" si="0"/>
        <v>Apple iPhone X 64GB Silver</v>
      </c>
      <c r="B7" t="str">
        <f>"353046098105303"</f>
        <v>353046098105303</v>
      </c>
    </row>
    <row r="8" spans="1:2" x14ac:dyDescent="0.25">
      <c r="A8" t="str">
        <f t="shared" si="0"/>
        <v>Apple iPhone X 64GB Silver</v>
      </c>
      <c r="B8" t="str">
        <f>"353047099004669"</f>
        <v>353047099004669</v>
      </c>
    </row>
    <row r="9" spans="1:2" x14ac:dyDescent="0.25">
      <c r="A9" t="str">
        <f t="shared" si="0"/>
        <v>Apple iPhone X 64GB Silver</v>
      </c>
      <c r="B9" t="str">
        <f>"353047099037255"</f>
        <v>353047099037255</v>
      </c>
    </row>
    <row r="10" spans="1:2" x14ac:dyDescent="0.25">
      <c r="A10" t="str">
        <f t="shared" si="0"/>
        <v>Apple iPhone X 64GB Silver</v>
      </c>
      <c r="B10" t="str">
        <f>"354859092176750"</f>
        <v>354859092176750</v>
      </c>
    </row>
    <row r="11" spans="1:2" x14ac:dyDescent="0.25">
      <c r="A11" t="str">
        <f t="shared" si="0"/>
        <v>Apple iPhone X 64GB Silver</v>
      </c>
      <c r="B11" t="str">
        <f>"354859092207373"</f>
        <v>354859092207373</v>
      </c>
    </row>
    <row r="12" spans="1:2" x14ac:dyDescent="0.25">
      <c r="A12" t="str">
        <f t="shared" si="0"/>
        <v>Apple iPhone X 64GB Silver</v>
      </c>
      <c r="B12" t="str">
        <f>"354859092217505"</f>
        <v>354859092217505</v>
      </c>
    </row>
    <row r="13" spans="1:2" x14ac:dyDescent="0.25">
      <c r="A13" t="str">
        <f t="shared" si="0"/>
        <v>Apple iPhone X 64GB Silver</v>
      </c>
      <c r="B13" t="str">
        <f>"354859092234302"</f>
        <v>354859092234302</v>
      </c>
    </row>
    <row r="14" spans="1:2" x14ac:dyDescent="0.25">
      <c r="A14" t="str">
        <f t="shared" si="0"/>
        <v>Apple iPhone X 64GB Silver</v>
      </c>
      <c r="B14" t="str">
        <f>"354859092238097"</f>
        <v>354859092238097</v>
      </c>
    </row>
    <row r="15" spans="1:2" x14ac:dyDescent="0.25">
      <c r="A15" t="str">
        <f t="shared" si="0"/>
        <v>Apple iPhone X 64GB Silver</v>
      </c>
      <c r="B15" t="str">
        <f>"354859092252833"</f>
        <v>354859092252833</v>
      </c>
    </row>
    <row r="16" spans="1:2" x14ac:dyDescent="0.25">
      <c r="A16" t="str">
        <f t="shared" si="0"/>
        <v>Apple iPhone X 64GB Silver</v>
      </c>
      <c r="B16" t="str">
        <f>"354859092257311"</f>
        <v>354859092257311</v>
      </c>
    </row>
    <row r="17" spans="1:2" x14ac:dyDescent="0.25">
      <c r="A17" t="str">
        <f t="shared" si="0"/>
        <v>Apple iPhone X 64GB Silver</v>
      </c>
      <c r="B17" t="str">
        <f>"354859092268581"</f>
        <v>354859092268581</v>
      </c>
    </row>
    <row r="18" spans="1:2" x14ac:dyDescent="0.25">
      <c r="A18" t="str">
        <f t="shared" si="0"/>
        <v>Apple iPhone X 64GB Silver</v>
      </c>
      <c r="B18" t="str">
        <f>"354859092273888"</f>
        <v>354859092273888</v>
      </c>
    </row>
    <row r="19" spans="1:2" x14ac:dyDescent="0.25">
      <c r="A19" t="str">
        <f t="shared" si="0"/>
        <v>Apple iPhone X 64GB Silver</v>
      </c>
      <c r="B19" t="str">
        <f>"354859092285692"</f>
        <v>354859092285692</v>
      </c>
    </row>
    <row r="20" spans="1:2" x14ac:dyDescent="0.25">
      <c r="A20" t="str">
        <f t="shared" si="0"/>
        <v>Apple iPhone X 64GB Silver</v>
      </c>
      <c r="B20" t="str">
        <f>"354859092288183"</f>
        <v>354859092288183</v>
      </c>
    </row>
    <row r="21" spans="1:2" x14ac:dyDescent="0.25">
      <c r="A21" t="str">
        <f t="shared" si="0"/>
        <v>Apple iPhone X 64GB Silver</v>
      </c>
      <c r="B21" t="str">
        <f>"354859092298687"</f>
        <v>354859092298687</v>
      </c>
    </row>
    <row r="22" spans="1:2" x14ac:dyDescent="0.25">
      <c r="A22" t="str">
        <f t="shared" si="0"/>
        <v>Apple iPhone X 64GB Silver</v>
      </c>
      <c r="B22" t="str">
        <f>"354859092305045"</f>
        <v>354859092305045</v>
      </c>
    </row>
    <row r="23" spans="1:2" x14ac:dyDescent="0.25">
      <c r="A23" t="str">
        <f t="shared" si="0"/>
        <v>Apple iPhone X 64GB Silver</v>
      </c>
      <c r="B23" t="str">
        <f>"354859092306829"</f>
        <v>354859092306829</v>
      </c>
    </row>
    <row r="24" spans="1:2" x14ac:dyDescent="0.25">
      <c r="A24" t="str">
        <f t="shared" si="0"/>
        <v>Apple iPhone X 64GB Silver</v>
      </c>
      <c r="B24" t="str">
        <f>"354859092314930"</f>
        <v>354859092314930</v>
      </c>
    </row>
    <row r="25" spans="1:2" x14ac:dyDescent="0.25">
      <c r="A25" t="str">
        <f t="shared" si="0"/>
        <v>Apple iPhone X 64GB Silver</v>
      </c>
      <c r="B25" t="str">
        <f>"354859092319269"</f>
        <v>354859092319269</v>
      </c>
    </row>
    <row r="26" spans="1:2" x14ac:dyDescent="0.25">
      <c r="A26" t="str">
        <f t="shared" si="0"/>
        <v>Apple iPhone X 64GB Silver</v>
      </c>
      <c r="B26" t="str">
        <f>"354859092323493"</f>
        <v>354859092323493</v>
      </c>
    </row>
    <row r="27" spans="1:2" x14ac:dyDescent="0.25">
      <c r="A27" t="str">
        <f t="shared" si="0"/>
        <v>Apple iPhone X 64GB Silver</v>
      </c>
      <c r="B27" t="str">
        <f>"354859092331488"</f>
        <v>354859092331488</v>
      </c>
    </row>
    <row r="28" spans="1:2" x14ac:dyDescent="0.25">
      <c r="A28" t="str">
        <f t="shared" si="0"/>
        <v>Apple iPhone X 64GB Silver</v>
      </c>
      <c r="B28" t="str">
        <f>"354859092331629"</f>
        <v>354859092331629</v>
      </c>
    </row>
    <row r="29" spans="1:2" x14ac:dyDescent="0.25">
      <c r="A29" t="str">
        <f t="shared" si="0"/>
        <v>Apple iPhone X 64GB Silver</v>
      </c>
      <c r="B29" t="str">
        <f>"354859092336271"</f>
        <v>354859092336271</v>
      </c>
    </row>
    <row r="30" spans="1:2" x14ac:dyDescent="0.25">
      <c r="A30" t="str">
        <f t="shared" si="0"/>
        <v>Apple iPhone X 64GB Silver</v>
      </c>
      <c r="B30" t="str">
        <f>"354859092341222"</f>
        <v>354859092341222</v>
      </c>
    </row>
    <row r="31" spans="1:2" x14ac:dyDescent="0.25">
      <c r="A31" t="str">
        <f t="shared" si="0"/>
        <v>Apple iPhone X 64GB Silver</v>
      </c>
      <c r="B31" t="str">
        <f>"354859092347278"</f>
        <v>354859092347278</v>
      </c>
    </row>
    <row r="32" spans="1:2" x14ac:dyDescent="0.25">
      <c r="A32" t="str">
        <f t="shared" si="0"/>
        <v>Apple iPhone X 64GB Silver</v>
      </c>
      <c r="B32" t="str">
        <f>"354859092347872"</f>
        <v>354859092347872</v>
      </c>
    </row>
    <row r="33" spans="1:2" x14ac:dyDescent="0.25">
      <c r="A33" t="str">
        <f t="shared" si="0"/>
        <v>Apple iPhone X 64GB Silver</v>
      </c>
      <c r="B33" t="str">
        <f>"354859092354035"</f>
        <v>354859092354035</v>
      </c>
    </row>
    <row r="34" spans="1:2" x14ac:dyDescent="0.25">
      <c r="A34" t="str">
        <f t="shared" si="0"/>
        <v>Apple iPhone X 64GB Silver</v>
      </c>
      <c r="B34" t="str">
        <f>"354859092357319"</f>
        <v>354859092357319</v>
      </c>
    </row>
    <row r="35" spans="1:2" x14ac:dyDescent="0.25">
      <c r="A35" t="str">
        <f t="shared" si="0"/>
        <v>Apple iPhone X 64GB Silver</v>
      </c>
      <c r="B35" t="str">
        <f>"354859092357731"</f>
        <v>354859092357731</v>
      </c>
    </row>
    <row r="36" spans="1:2" x14ac:dyDescent="0.25">
      <c r="A36" t="str">
        <f t="shared" si="0"/>
        <v>Apple iPhone X 64GB Silver</v>
      </c>
      <c r="B36" t="str">
        <f>"354859092359083"</f>
        <v>354859092359083</v>
      </c>
    </row>
    <row r="37" spans="1:2" x14ac:dyDescent="0.25">
      <c r="A37" t="str">
        <f t="shared" si="0"/>
        <v>Apple iPhone X 64GB Silver</v>
      </c>
      <c r="B37" t="str">
        <f>"354859092365080"</f>
        <v>354859092365080</v>
      </c>
    </row>
    <row r="38" spans="1:2" x14ac:dyDescent="0.25">
      <c r="A38" t="str">
        <f t="shared" si="0"/>
        <v>Apple iPhone X 64GB Silver</v>
      </c>
      <c r="B38" t="str">
        <f>"354859092373548"</f>
        <v>354859092373548</v>
      </c>
    </row>
    <row r="39" spans="1:2" x14ac:dyDescent="0.25">
      <c r="A39" t="str">
        <f t="shared" si="0"/>
        <v>Apple iPhone X 64GB Silver</v>
      </c>
      <c r="B39" t="str">
        <f>"354859092374702"</f>
        <v>354859092374702</v>
      </c>
    </row>
    <row r="40" spans="1:2" x14ac:dyDescent="0.25">
      <c r="A40" t="str">
        <f t="shared" si="0"/>
        <v>Apple iPhone X 64GB Silver</v>
      </c>
      <c r="B40" t="str">
        <f>"354859092375931"</f>
        <v>354859092375931</v>
      </c>
    </row>
    <row r="41" spans="1:2" x14ac:dyDescent="0.25">
      <c r="A41" t="str">
        <f t="shared" si="0"/>
        <v>Apple iPhone X 64GB Silver</v>
      </c>
      <c r="B41" t="str">
        <f>"354859092388694"</f>
        <v>354859092388694</v>
      </c>
    </row>
    <row r="42" spans="1:2" x14ac:dyDescent="0.25">
      <c r="A42" t="str">
        <f t="shared" si="0"/>
        <v>Apple iPhone X 64GB Silver</v>
      </c>
      <c r="B42" t="str">
        <f>"354859092393116"</f>
        <v>354859092393116</v>
      </c>
    </row>
    <row r="43" spans="1:2" x14ac:dyDescent="0.25">
      <c r="A43" t="str">
        <f t="shared" si="0"/>
        <v>Apple iPhone X 64GB Silver</v>
      </c>
      <c r="B43" t="str">
        <f>"354859092396150"</f>
        <v>354859092396150</v>
      </c>
    </row>
    <row r="44" spans="1:2" x14ac:dyDescent="0.25">
      <c r="A44" t="str">
        <f t="shared" si="0"/>
        <v>Apple iPhone X 64GB Silver</v>
      </c>
      <c r="B44" t="str">
        <f>"354859092407916"</f>
        <v>354859092407916</v>
      </c>
    </row>
    <row r="45" spans="1:2" x14ac:dyDescent="0.25">
      <c r="A45" t="str">
        <f t="shared" si="0"/>
        <v>Apple iPhone X 64GB Silver</v>
      </c>
      <c r="B45" t="str">
        <f>"354859092414920"</f>
        <v>354859092414920</v>
      </c>
    </row>
    <row r="46" spans="1:2" x14ac:dyDescent="0.25">
      <c r="A46" t="str">
        <f t="shared" si="0"/>
        <v>Apple iPhone X 64GB Silver</v>
      </c>
      <c r="B46" t="str">
        <f>"354859092420612"</f>
        <v>354859092420612</v>
      </c>
    </row>
    <row r="47" spans="1:2" x14ac:dyDescent="0.25">
      <c r="A47" t="str">
        <f t="shared" si="0"/>
        <v>Apple iPhone X 64GB Silver</v>
      </c>
      <c r="B47" t="str">
        <f>"354859092432013"</f>
        <v>354859092432013</v>
      </c>
    </row>
    <row r="48" spans="1:2" x14ac:dyDescent="0.25">
      <c r="A48" t="str">
        <f t="shared" si="0"/>
        <v>Apple iPhone X 64GB Silver</v>
      </c>
      <c r="B48" t="str">
        <f>"354859092440545"</f>
        <v>354859092440545</v>
      </c>
    </row>
    <row r="49" spans="1:2" x14ac:dyDescent="0.25">
      <c r="A49" t="str">
        <f t="shared" si="0"/>
        <v>Apple iPhone X 64GB Silver</v>
      </c>
      <c r="B49" t="str">
        <f>"354859092440578"</f>
        <v>354859092440578</v>
      </c>
    </row>
    <row r="50" spans="1:2" x14ac:dyDescent="0.25">
      <c r="A50" t="str">
        <f t="shared" si="0"/>
        <v>Apple iPhone X 64GB Silver</v>
      </c>
      <c r="B50" t="str">
        <f>"354859092448498"</f>
        <v>354859092448498</v>
      </c>
    </row>
    <row r="51" spans="1:2" x14ac:dyDescent="0.25">
      <c r="A51" t="str">
        <f t="shared" si="0"/>
        <v>Apple iPhone X 64GB Silver</v>
      </c>
      <c r="B51" t="str">
        <f>"354860091027762"</f>
        <v>354860091027762</v>
      </c>
    </row>
    <row r="52" spans="1:2" x14ac:dyDescent="0.25">
      <c r="A52" t="str">
        <f t="shared" si="0"/>
        <v>Apple iPhone X 64GB Silver</v>
      </c>
      <c r="B52" t="str">
        <f>"354860091099480"</f>
        <v>354860091099480</v>
      </c>
    </row>
    <row r="53" spans="1:2" x14ac:dyDescent="0.25">
      <c r="A53" t="str">
        <f t="shared" si="0"/>
        <v>Apple iPhone X 64GB Silver</v>
      </c>
      <c r="B53" t="str">
        <f>"354860091159565"</f>
        <v>354860091159565</v>
      </c>
    </row>
    <row r="54" spans="1:2" x14ac:dyDescent="0.25">
      <c r="A54" t="str">
        <f t="shared" si="0"/>
        <v>Apple iPhone X 64GB Silver</v>
      </c>
      <c r="B54" t="str">
        <f>"354860092022853"</f>
        <v>354860092022853</v>
      </c>
    </row>
    <row r="55" spans="1:2" x14ac:dyDescent="0.25">
      <c r="A55" t="str">
        <f t="shared" si="0"/>
        <v>Apple iPhone X 64GB Silver</v>
      </c>
      <c r="B55" t="str">
        <f>"354860092027118"</f>
        <v>354860092027118</v>
      </c>
    </row>
    <row r="56" spans="1:2" x14ac:dyDescent="0.25">
      <c r="A56" t="str">
        <f t="shared" si="0"/>
        <v>Apple iPhone X 64GB Silver</v>
      </c>
      <c r="B56" t="str">
        <f>"354860092061091"</f>
        <v>354860092061091</v>
      </c>
    </row>
    <row r="57" spans="1:2" x14ac:dyDescent="0.25">
      <c r="A57" t="str">
        <f t="shared" si="0"/>
        <v>Apple iPhone X 64GB Silver</v>
      </c>
      <c r="B57" t="str">
        <f>"354860092069870"</f>
        <v>354860092069870</v>
      </c>
    </row>
    <row r="58" spans="1:2" x14ac:dyDescent="0.25">
      <c r="A58" t="str">
        <f t="shared" si="0"/>
        <v>Apple iPhone X 64GB Silver</v>
      </c>
      <c r="B58" t="str">
        <f>"354860092092054"</f>
        <v>354860092092054</v>
      </c>
    </row>
    <row r="59" spans="1:2" x14ac:dyDescent="0.25">
      <c r="A59" t="str">
        <f t="shared" si="0"/>
        <v>Apple iPhone X 64GB Silver</v>
      </c>
      <c r="B59" t="str">
        <f>"354860092176139"</f>
        <v>354860092176139</v>
      </c>
    </row>
    <row r="60" spans="1:2" x14ac:dyDescent="0.25">
      <c r="A60" t="str">
        <f t="shared" si="0"/>
        <v>Apple iPhone X 64GB Silver</v>
      </c>
      <c r="B60" t="str">
        <f>"354861091357688"</f>
        <v>354861091357688</v>
      </c>
    </row>
    <row r="61" spans="1:2" x14ac:dyDescent="0.25">
      <c r="A61" t="str">
        <f t="shared" si="0"/>
        <v>Apple iPhone X 64GB Silver</v>
      </c>
      <c r="B61" t="str">
        <f>"354861091400439"</f>
        <v>354861091400439</v>
      </c>
    </row>
    <row r="62" spans="1:2" x14ac:dyDescent="0.25">
      <c r="A62" t="str">
        <f t="shared" si="0"/>
        <v>Apple iPhone X 64GB Silver</v>
      </c>
      <c r="B62" t="str">
        <f>"354861092078382"</f>
        <v>354861092078382</v>
      </c>
    </row>
    <row r="63" spans="1:2" x14ac:dyDescent="0.25">
      <c r="A63" t="str">
        <f t="shared" si="0"/>
        <v>Apple iPhone X 64GB Silver</v>
      </c>
      <c r="B63" t="str">
        <f>"354861092131728"</f>
        <v>354861092131728</v>
      </c>
    </row>
    <row r="64" spans="1:2" x14ac:dyDescent="0.25">
      <c r="A64" t="str">
        <f t="shared" si="0"/>
        <v>Apple iPhone X 64GB Silver</v>
      </c>
      <c r="B64" t="str">
        <f>"354861092188850"</f>
        <v>354861092188850</v>
      </c>
    </row>
    <row r="65" spans="1:2" x14ac:dyDescent="0.25">
      <c r="A65" t="str">
        <f t="shared" si="0"/>
        <v>Apple iPhone X 64GB Silver</v>
      </c>
      <c r="B65" t="str">
        <f>"354862090987731"</f>
        <v>354862090987731</v>
      </c>
    </row>
    <row r="66" spans="1:2" x14ac:dyDescent="0.25">
      <c r="A66" t="str">
        <f t="shared" ref="A66:A129" si="1">"Apple iPhone X 64GB Silver"</f>
        <v>Apple iPhone X 64GB Silver</v>
      </c>
      <c r="B66" t="str">
        <f>"354863090128672"</f>
        <v>354863090128672</v>
      </c>
    </row>
    <row r="67" spans="1:2" x14ac:dyDescent="0.25">
      <c r="A67" t="str">
        <f t="shared" si="1"/>
        <v>Apple iPhone X 64GB Silver</v>
      </c>
      <c r="B67" t="str">
        <f>"354863090129290"</f>
        <v>354863090129290</v>
      </c>
    </row>
    <row r="68" spans="1:2" x14ac:dyDescent="0.25">
      <c r="A68" t="str">
        <f t="shared" si="1"/>
        <v>Apple iPhone X 64GB Silver</v>
      </c>
      <c r="B68" t="str">
        <f>"354864091174228"</f>
        <v>354864091174228</v>
      </c>
    </row>
    <row r="69" spans="1:2" x14ac:dyDescent="0.25">
      <c r="A69" t="str">
        <f t="shared" si="1"/>
        <v>Apple iPhone X 64GB Silver</v>
      </c>
      <c r="B69" t="str">
        <f>"354865091222669"</f>
        <v>354865091222669</v>
      </c>
    </row>
    <row r="70" spans="1:2" x14ac:dyDescent="0.25">
      <c r="A70" t="str">
        <f t="shared" si="1"/>
        <v>Apple iPhone X 64GB Silver</v>
      </c>
      <c r="B70" t="str">
        <f>"354865091287191"</f>
        <v>354865091287191</v>
      </c>
    </row>
    <row r="71" spans="1:2" x14ac:dyDescent="0.25">
      <c r="A71" t="str">
        <f t="shared" si="1"/>
        <v>Apple iPhone X 64GB Silver</v>
      </c>
      <c r="B71" t="str">
        <f>"354865091730695"</f>
        <v>354865091730695</v>
      </c>
    </row>
    <row r="72" spans="1:2" x14ac:dyDescent="0.25">
      <c r="A72" t="str">
        <f t="shared" si="1"/>
        <v>Apple iPhone X 64GB Silver</v>
      </c>
      <c r="B72" t="str">
        <f>"354865091747707"</f>
        <v>354865091747707</v>
      </c>
    </row>
    <row r="73" spans="1:2" x14ac:dyDescent="0.25">
      <c r="A73" t="str">
        <f t="shared" si="1"/>
        <v>Apple iPhone X 64GB Silver</v>
      </c>
      <c r="B73" t="str">
        <f>"354865091792794"</f>
        <v>354865091792794</v>
      </c>
    </row>
    <row r="74" spans="1:2" x14ac:dyDescent="0.25">
      <c r="A74" t="str">
        <f t="shared" si="1"/>
        <v>Apple iPhone X 64GB Silver</v>
      </c>
      <c r="B74" t="str">
        <f>"354865091799211"</f>
        <v>354865091799211</v>
      </c>
    </row>
    <row r="75" spans="1:2" x14ac:dyDescent="0.25">
      <c r="A75" t="str">
        <f t="shared" si="1"/>
        <v>Apple iPhone X 64GB Silver</v>
      </c>
      <c r="B75" t="str">
        <f>"354865091880672"</f>
        <v>354865091880672</v>
      </c>
    </row>
    <row r="76" spans="1:2" x14ac:dyDescent="0.25">
      <c r="A76" t="str">
        <f t="shared" si="1"/>
        <v>Apple iPhone X 64GB Silver</v>
      </c>
      <c r="B76" t="str">
        <f>"354866091521035"</f>
        <v>354866091521035</v>
      </c>
    </row>
    <row r="77" spans="1:2" x14ac:dyDescent="0.25">
      <c r="A77" t="str">
        <f t="shared" si="1"/>
        <v>Apple iPhone X 64GB Silver</v>
      </c>
      <c r="B77" t="str">
        <f>"354866091673224"</f>
        <v>354866091673224</v>
      </c>
    </row>
    <row r="78" spans="1:2" x14ac:dyDescent="0.25">
      <c r="A78" t="str">
        <f t="shared" si="1"/>
        <v>Apple iPhone X 64GB Silver</v>
      </c>
      <c r="B78" t="str">
        <f>"354866091687604"</f>
        <v>354866091687604</v>
      </c>
    </row>
    <row r="79" spans="1:2" x14ac:dyDescent="0.25">
      <c r="A79" t="str">
        <f t="shared" si="1"/>
        <v>Apple iPhone X 64GB Silver</v>
      </c>
      <c r="B79" t="str">
        <f>"354868091265605"</f>
        <v>354868091265605</v>
      </c>
    </row>
    <row r="80" spans="1:2" x14ac:dyDescent="0.25">
      <c r="A80" t="str">
        <f t="shared" si="1"/>
        <v>Apple iPhone X 64GB Silver</v>
      </c>
      <c r="B80" t="str">
        <f>"354868091309734"</f>
        <v>354868091309734</v>
      </c>
    </row>
    <row r="81" spans="1:2" x14ac:dyDescent="0.25">
      <c r="A81" t="str">
        <f t="shared" si="1"/>
        <v>Apple iPhone X 64GB Silver</v>
      </c>
      <c r="B81" t="str">
        <f>"354870091586873"</f>
        <v>354870091586873</v>
      </c>
    </row>
    <row r="82" spans="1:2" x14ac:dyDescent="0.25">
      <c r="A82" t="str">
        <f t="shared" si="1"/>
        <v>Apple iPhone X 64GB Silver</v>
      </c>
      <c r="B82" t="str">
        <f>"354871091224218"</f>
        <v>354871091224218</v>
      </c>
    </row>
    <row r="83" spans="1:2" x14ac:dyDescent="0.25">
      <c r="A83" t="str">
        <f t="shared" si="1"/>
        <v>Apple iPhone X 64GB Silver</v>
      </c>
      <c r="B83" t="str">
        <f>"354871091369062"</f>
        <v>354871091369062</v>
      </c>
    </row>
    <row r="84" spans="1:2" x14ac:dyDescent="0.25">
      <c r="A84" t="str">
        <f t="shared" si="1"/>
        <v>Apple iPhone X 64GB Silver</v>
      </c>
      <c r="B84" t="str">
        <f>"354871091375739"</f>
        <v>354871091375739</v>
      </c>
    </row>
    <row r="85" spans="1:2" x14ac:dyDescent="0.25">
      <c r="A85" t="str">
        <f t="shared" si="1"/>
        <v>Apple iPhone X 64GB Silver</v>
      </c>
      <c r="B85" t="str">
        <f>"354871091395067"</f>
        <v>354871091395067</v>
      </c>
    </row>
    <row r="86" spans="1:2" x14ac:dyDescent="0.25">
      <c r="A86" t="str">
        <f t="shared" si="1"/>
        <v>Apple iPhone X 64GB Silver</v>
      </c>
      <c r="B86" t="str">
        <f>"354871091404703"</f>
        <v>354871091404703</v>
      </c>
    </row>
    <row r="87" spans="1:2" x14ac:dyDescent="0.25">
      <c r="A87" t="str">
        <f t="shared" si="1"/>
        <v>Apple iPhone X 64GB Silver</v>
      </c>
      <c r="B87" t="str">
        <f>"354871092231493"</f>
        <v>354871092231493</v>
      </c>
    </row>
    <row r="88" spans="1:2" x14ac:dyDescent="0.25">
      <c r="A88" t="str">
        <f t="shared" si="1"/>
        <v>Apple iPhone X 64GB Silver</v>
      </c>
      <c r="B88" t="str">
        <f>"354871092233747"</f>
        <v>354871092233747</v>
      </c>
    </row>
    <row r="89" spans="1:2" x14ac:dyDescent="0.25">
      <c r="A89" t="str">
        <f t="shared" si="1"/>
        <v>Apple iPhone X 64GB Silver</v>
      </c>
      <c r="B89" t="str">
        <f>"354871092237227"</f>
        <v>354871092237227</v>
      </c>
    </row>
    <row r="90" spans="1:2" x14ac:dyDescent="0.25">
      <c r="A90" t="str">
        <f t="shared" si="1"/>
        <v>Apple iPhone X 64GB Silver</v>
      </c>
      <c r="B90" t="str">
        <f>"354871092254511"</f>
        <v>354871092254511</v>
      </c>
    </row>
    <row r="91" spans="1:2" x14ac:dyDescent="0.25">
      <c r="A91" t="str">
        <f t="shared" si="1"/>
        <v>Apple iPhone X 64GB Silver</v>
      </c>
      <c r="B91" t="str">
        <f>"354871092261318"</f>
        <v>354871092261318</v>
      </c>
    </row>
    <row r="92" spans="1:2" x14ac:dyDescent="0.25">
      <c r="A92" t="str">
        <f t="shared" si="1"/>
        <v>Apple iPhone X 64GB Silver</v>
      </c>
      <c r="B92" t="str">
        <f>"354871092264015"</f>
        <v>354871092264015</v>
      </c>
    </row>
    <row r="93" spans="1:2" x14ac:dyDescent="0.25">
      <c r="A93" t="str">
        <f t="shared" si="1"/>
        <v>Apple iPhone X 64GB Silver</v>
      </c>
      <c r="B93" t="str">
        <f>"354871092273370"</f>
        <v>354871092273370</v>
      </c>
    </row>
    <row r="94" spans="1:2" x14ac:dyDescent="0.25">
      <c r="A94" t="str">
        <f t="shared" si="1"/>
        <v>Apple iPhone X 64GB Silver</v>
      </c>
      <c r="B94" t="str">
        <f>"354871092301627"</f>
        <v>354871092301627</v>
      </c>
    </row>
    <row r="95" spans="1:2" x14ac:dyDescent="0.25">
      <c r="A95" t="str">
        <f t="shared" si="1"/>
        <v>Apple iPhone X 64GB Silver</v>
      </c>
      <c r="B95" t="str">
        <f>"354871092319181"</f>
        <v>354871092319181</v>
      </c>
    </row>
    <row r="96" spans="1:2" x14ac:dyDescent="0.25">
      <c r="A96" t="str">
        <f t="shared" si="1"/>
        <v>Apple iPhone X 64GB Silver</v>
      </c>
      <c r="B96" t="str">
        <f>"354871092328893"</f>
        <v>354871092328893</v>
      </c>
    </row>
    <row r="97" spans="1:2" x14ac:dyDescent="0.25">
      <c r="A97" t="str">
        <f t="shared" si="1"/>
        <v>Apple iPhone X 64GB Silver</v>
      </c>
      <c r="B97" t="str">
        <f>"354871092333976"</f>
        <v>354871092333976</v>
      </c>
    </row>
    <row r="98" spans="1:2" x14ac:dyDescent="0.25">
      <c r="A98" t="str">
        <f t="shared" si="1"/>
        <v>Apple iPhone X 64GB Silver</v>
      </c>
      <c r="B98" t="str">
        <f>"354871092359898"</f>
        <v>354871092359898</v>
      </c>
    </row>
    <row r="99" spans="1:2" x14ac:dyDescent="0.25">
      <c r="A99" t="str">
        <f t="shared" si="1"/>
        <v>Apple iPhone X 64GB Silver</v>
      </c>
      <c r="B99" t="str">
        <f>"354871092383070"</f>
        <v>354871092383070</v>
      </c>
    </row>
    <row r="100" spans="1:2" x14ac:dyDescent="0.25">
      <c r="A100" t="str">
        <f t="shared" si="1"/>
        <v>Apple iPhone X 64GB Silver</v>
      </c>
      <c r="B100" t="str">
        <f>"354873091453326"</f>
        <v>354873091453326</v>
      </c>
    </row>
    <row r="101" spans="1:2" x14ac:dyDescent="0.25">
      <c r="A101" t="str">
        <f t="shared" si="1"/>
        <v>Apple iPhone X 64GB Silver</v>
      </c>
      <c r="B101" t="str">
        <f>"354873091790966"</f>
        <v>354873091790966</v>
      </c>
    </row>
    <row r="102" spans="1:2" x14ac:dyDescent="0.25">
      <c r="A102" t="str">
        <f t="shared" si="1"/>
        <v>Apple iPhone X 64GB Silver</v>
      </c>
      <c r="B102" t="str">
        <f>"354874091957407"</f>
        <v>354874091957407</v>
      </c>
    </row>
    <row r="103" spans="1:2" x14ac:dyDescent="0.25">
      <c r="A103" t="str">
        <f t="shared" si="1"/>
        <v>Apple iPhone X 64GB Silver</v>
      </c>
      <c r="B103" t="str">
        <f>"354874091972554"</f>
        <v>354874091972554</v>
      </c>
    </row>
    <row r="104" spans="1:2" x14ac:dyDescent="0.25">
      <c r="A104" t="str">
        <f t="shared" si="1"/>
        <v>Apple iPhone X 64GB Silver</v>
      </c>
      <c r="B104" t="str">
        <f>"354874091990986"</f>
        <v>354874091990986</v>
      </c>
    </row>
    <row r="105" spans="1:2" x14ac:dyDescent="0.25">
      <c r="A105" t="str">
        <f t="shared" si="1"/>
        <v>Apple iPhone X 64GB Silver</v>
      </c>
      <c r="B105" t="str">
        <f>"354874092026186"</f>
        <v>354874092026186</v>
      </c>
    </row>
    <row r="106" spans="1:2" x14ac:dyDescent="0.25">
      <c r="A106" t="str">
        <f t="shared" si="1"/>
        <v>Apple iPhone X 64GB Silver</v>
      </c>
      <c r="B106" t="str">
        <f>"354874092132430"</f>
        <v>354874092132430</v>
      </c>
    </row>
    <row r="107" spans="1:2" x14ac:dyDescent="0.25">
      <c r="A107" t="str">
        <f t="shared" si="1"/>
        <v>Apple iPhone X 64GB Silver</v>
      </c>
      <c r="B107" t="str">
        <f>"354874092140334"</f>
        <v>354874092140334</v>
      </c>
    </row>
    <row r="108" spans="1:2" x14ac:dyDescent="0.25">
      <c r="A108" t="str">
        <f t="shared" si="1"/>
        <v>Apple iPhone X 64GB Silver</v>
      </c>
      <c r="B108" t="str">
        <f>"354874092172014"</f>
        <v>354874092172014</v>
      </c>
    </row>
    <row r="109" spans="1:2" x14ac:dyDescent="0.25">
      <c r="A109" t="str">
        <f t="shared" si="1"/>
        <v>Apple iPhone X 64GB Silver</v>
      </c>
      <c r="B109" t="str">
        <f>"354874092175033"</f>
        <v>354874092175033</v>
      </c>
    </row>
    <row r="110" spans="1:2" x14ac:dyDescent="0.25">
      <c r="A110" t="str">
        <f t="shared" si="1"/>
        <v>Apple iPhone X 64GB Silver</v>
      </c>
      <c r="B110" t="str">
        <f>"354874092188382"</f>
        <v>354874092188382</v>
      </c>
    </row>
    <row r="111" spans="1:2" x14ac:dyDescent="0.25">
      <c r="A111" t="str">
        <f t="shared" si="1"/>
        <v>Apple iPhone X 64GB Silver</v>
      </c>
      <c r="B111" t="str">
        <f>"354875091209541"</f>
        <v>354875091209541</v>
      </c>
    </row>
    <row r="112" spans="1:2" x14ac:dyDescent="0.25">
      <c r="A112" t="str">
        <f t="shared" si="1"/>
        <v>Apple iPhone X 64GB Silver</v>
      </c>
      <c r="B112" t="str">
        <f>"354875091745197"</f>
        <v>354875091745197</v>
      </c>
    </row>
    <row r="113" spans="1:2" x14ac:dyDescent="0.25">
      <c r="A113" t="str">
        <f t="shared" si="1"/>
        <v>Apple iPhone X 64GB Silver</v>
      </c>
      <c r="B113" t="str">
        <f>"354876091252911"</f>
        <v>354876091252911</v>
      </c>
    </row>
    <row r="114" spans="1:2" x14ac:dyDescent="0.25">
      <c r="A114" t="str">
        <f t="shared" si="1"/>
        <v>Apple iPhone X 64GB Silver</v>
      </c>
      <c r="B114" t="str">
        <f>"354876091274725"</f>
        <v>354876091274725</v>
      </c>
    </row>
    <row r="115" spans="1:2" x14ac:dyDescent="0.25">
      <c r="A115" t="str">
        <f t="shared" si="1"/>
        <v>Apple iPhone X 64GB Silver</v>
      </c>
      <c r="B115" t="str">
        <f>"354876091279385"</f>
        <v>354876091279385</v>
      </c>
    </row>
    <row r="116" spans="1:2" x14ac:dyDescent="0.25">
      <c r="A116" t="str">
        <f t="shared" si="1"/>
        <v>Apple iPhone X 64GB Silver</v>
      </c>
      <c r="B116" t="str">
        <f>"354876091287198"</f>
        <v>354876091287198</v>
      </c>
    </row>
    <row r="117" spans="1:2" x14ac:dyDescent="0.25">
      <c r="A117" t="str">
        <f t="shared" si="1"/>
        <v>Apple iPhone X 64GB Silver</v>
      </c>
      <c r="B117" t="str">
        <f>"354876091293964"</f>
        <v>354876091293964</v>
      </c>
    </row>
    <row r="118" spans="1:2" x14ac:dyDescent="0.25">
      <c r="A118" t="str">
        <f t="shared" si="1"/>
        <v>Apple iPhone X 64GB Silver</v>
      </c>
      <c r="B118" t="str">
        <f>"354876091372263"</f>
        <v>354876091372263</v>
      </c>
    </row>
    <row r="119" spans="1:2" x14ac:dyDescent="0.25">
      <c r="A119" t="str">
        <f t="shared" si="1"/>
        <v>Apple iPhone X 64GB Silver</v>
      </c>
      <c r="B119" t="str">
        <f>"354876091378617"</f>
        <v>354876091378617</v>
      </c>
    </row>
    <row r="120" spans="1:2" x14ac:dyDescent="0.25">
      <c r="A120" t="str">
        <f t="shared" si="1"/>
        <v>Apple iPhone X 64GB Silver</v>
      </c>
      <c r="B120" t="str">
        <f>"354876091438288"</f>
        <v>354876091438288</v>
      </c>
    </row>
    <row r="121" spans="1:2" x14ac:dyDescent="0.25">
      <c r="A121" t="str">
        <f t="shared" si="1"/>
        <v>Apple iPhone X 64GB Silver</v>
      </c>
      <c r="B121" t="str">
        <f>"354877092238297"</f>
        <v>354877092238297</v>
      </c>
    </row>
    <row r="122" spans="1:2" x14ac:dyDescent="0.25">
      <c r="A122" t="str">
        <f t="shared" si="1"/>
        <v>Apple iPhone X 64GB Silver</v>
      </c>
      <c r="B122" t="str">
        <f>"354877092279655"</f>
        <v>354877092279655</v>
      </c>
    </row>
    <row r="123" spans="1:2" x14ac:dyDescent="0.25">
      <c r="A123" t="str">
        <f t="shared" si="1"/>
        <v>Apple iPhone X 64GB Silver</v>
      </c>
      <c r="B123" t="str">
        <f>"354877092323362"</f>
        <v>354877092323362</v>
      </c>
    </row>
    <row r="124" spans="1:2" x14ac:dyDescent="0.25">
      <c r="A124" t="str">
        <f t="shared" si="1"/>
        <v>Apple iPhone X 64GB Silver</v>
      </c>
      <c r="B124" t="str">
        <f>"354877092356776"</f>
        <v>354877092356776</v>
      </c>
    </row>
    <row r="125" spans="1:2" x14ac:dyDescent="0.25">
      <c r="A125" t="str">
        <f t="shared" si="1"/>
        <v>Apple iPhone X 64GB Silver</v>
      </c>
      <c r="B125" t="str">
        <f>"354877092360737"</f>
        <v>354877092360737</v>
      </c>
    </row>
    <row r="126" spans="1:2" x14ac:dyDescent="0.25">
      <c r="A126" t="str">
        <f t="shared" si="1"/>
        <v>Apple iPhone X 64GB Silver</v>
      </c>
      <c r="B126" t="str">
        <f>"354877092361438"</f>
        <v>354877092361438</v>
      </c>
    </row>
    <row r="127" spans="1:2" x14ac:dyDescent="0.25">
      <c r="A127" t="str">
        <f t="shared" si="1"/>
        <v>Apple iPhone X 64GB Silver</v>
      </c>
      <c r="B127" t="str">
        <f>"354877092387599"</f>
        <v>354877092387599</v>
      </c>
    </row>
    <row r="128" spans="1:2" x14ac:dyDescent="0.25">
      <c r="A128" t="str">
        <f t="shared" si="1"/>
        <v>Apple iPhone X 64GB Silver</v>
      </c>
      <c r="B128" t="str">
        <f>"354877092449126"</f>
        <v>354877092449126</v>
      </c>
    </row>
    <row r="129" spans="1:2" x14ac:dyDescent="0.25">
      <c r="A129" t="str">
        <f t="shared" si="1"/>
        <v>Apple iPhone X 64GB Silver</v>
      </c>
      <c r="B129" t="str">
        <f>"354877092449480"</f>
        <v>354877092449480</v>
      </c>
    </row>
    <row r="130" spans="1:2" x14ac:dyDescent="0.25">
      <c r="A130" t="str">
        <f t="shared" ref="A130:A133" si="2">"Apple iPhone X 64GB Silver"</f>
        <v>Apple iPhone X 64GB Silver</v>
      </c>
      <c r="B130" t="str">
        <f>"354878092021725"</f>
        <v>354878092021725</v>
      </c>
    </row>
    <row r="131" spans="1:2" x14ac:dyDescent="0.25">
      <c r="A131" t="str">
        <f t="shared" si="2"/>
        <v>Apple iPhone X 64GB Silver</v>
      </c>
      <c r="B131" t="str">
        <f>"354878092247254"</f>
        <v>354878092247254</v>
      </c>
    </row>
    <row r="132" spans="1:2" x14ac:dyDescent="0.25">
      <c r="A132" t="str">
        <f t="shared" si="2"/>
        <v>Apple iPhone X 64GB Silver</v>
      </c>
      <c r="B132" t="str">
        <f>"354878092253930"</f>
        <v>354878092253930</v>
      </c>
    </row>
    <row r="133" spans="1:2" x14ac:dyDescent="0.25">
      <c r="A133" t="str">
        <f t="shared" si="2"/>
        <v>Apple iPhone X 64GB Silver</v>
      </c>
      <c r="B133" t="str">
        <f>"354878092451153"</f>
        <v>354878092451153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Gray</vt:lpstr>
      <vt:lpstr>Silver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Babcinetzki</dc:creator>
  <cp:lastModifiedBy>Andrei Babcinetzki</cp:lastModifiedBy>
  <dcterms:created xsi:type="dcterms:W3CDTF">2018-08-22T14:19:44Z</dcterms:created>
  <dcterms:modified xsi:type="dcterms:W3CDTF">2018-08-24T08:17:35Z</dcterms:modified>
</cp:coreProperties>
</file>